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gulatory_Affairs\Accounting - Regulatory\Earnings Test &amp; CBR Models\2023\2023 ET\Filing\"/>
    </mc:Choice>
  </mc:AlternateContent>
  <xr:revisionPtr revIDLastSave="0" documentId="13_ncr:1_{96A63B54-38B2-4D5E-8234-483C5B00F7F8}" xr6:coauthVersionLast="47" xr6:coauthVersionMax="47" xr10:uidLastSave="{00000000-0000-0000-0000-000000000000}"/>
  <bookViews>
    <workbookView xWindow="28680" yWindow="-12435" windowWidth="38640" windowHeight="15840" xr2:uid="{86A3E867-530A-4FA2-83BE-716C9D32D879}"/>
  </bookViews>
  <sheets>
    <sheet name="2023 OR" sheetId="7" r:id="rId1"/>
    <sheet name="2023 WA" sheetId="4" r:id="rId2"/>
    <sheet name="Short Term Debt (WA only)" sheetId="5" r:id="rId3"/>
    <sheet name="SAP Trial Balance" sheetId="3" r:id="rId4"/>
    <sheet name="DEC Prior Year" sheetId="6" r:id="rId5"/>
    <sheet name="Bal Sheet Mapping" sheetId="8" r:id="rId6"/>
  </sheets>
  <definedNames>
    <definedName name="_xlnm._FilterDatabase" localSheetId="5" hidden="1">'Bal Sheet Mapping'!$A$2:$E$1141</definedName>
    <definedName name="_xlnm._FilterDatabase" localSheetId="4" hidden="1">'DEC Prior Year'!$A$24:$H$24</definedName>
    <definedName name="_xlnm._FilterDatabase" localSheetId="3" hidden="1">'SAP Trial Balance'!$A$24:$Q$24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7" l="1"/>
  <c r="A39" i="7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10" i="4"/>
  <c r="A11" i="4" s="1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G156" i="7"/>
  <c r="H156" i="7"/>
  <c r="I156" i="7"/>
  <c r="J156" i="7"/>
  <c r="K156" i="7"/>
  <c r="L156" i="7"/>
  <c r="M156" i="7"/>
  <c r="N156" i="7"/>
  <c r="O156" i="7"/>
  <c r="P156" i="7"/>
  <c r="Q156" i="7"/>
  <c r="R156" i="7"/>
  <c r="G154" i="7"/>
  <c r="H154" i="7"/>
  <c r="I154" i="7"/>
  <c r="J154" i="7"/>
  <c r="K154" i="7"/>
  <c r="L154" i="7"/>
  <c r="M154" i="7"/>
  <c r="N154" i="7"/>
  <c r="O154" i="7"/>
  <c r="P154" i="7"/>
  <c r="Q154" i="7"/>
  <c r="R154" i="7"/>
  <c r="G126" i="7"/>
  <c r="H126" i="7"/>
  <c r="I126" i="7"/>
  <c r="J126" i="7"/>
  <c r="K126" i="7"/>
  <c r="L126" i="7"/>
  <c r="M126" i="7"/>
  <c r="N126" i="7"/>
  <c r="O126" i="7"/>
  <c r="P126" i="7"/>
  <c r="Q126" i="7"/>
  <c r="R126" i="7"/>
  <c r="G90" i="7"/>
  <c r="H90" i="7"/>
  <c r="I90" i="7"/>
  <c r="J90" i="7"/>
  <c r="K90" i="7"/>
  <c r="L90" i="7"/>
  <c r="M90" i="7"/>
  <c r="N90" i="7"/>
  <c r="O90" i="7"/>
  <c r="P90" i="7"/>
  <c r="Q90" i="7"/>
  <c r="R90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38" i="7" l="1"/>
  <c r="H7" i="7"/>
  <c r="I7" i="7" s="1"/>
  <c r="G52" i="7"/>
  <c r="G161" i="7"/>
  <c r="H161" i="7"/>
  <c r="I161" i="7"/>
  <c r="J161" i="7"/>
  <c r="K161" i="7"/>
  <c r="L161" i="7"/>
  <c r="M161" i="7"/>
  <c r="N161" i="7"/>
  <c r="O161" i="7"/>
  <c r="P161" i="7"/>
  <c r="Q161" i="7"/>
  <c r="R161" i="7"/>
  <c r="G162" i="7"/>
  <c r="H162" i="7"/>
  <c r="I162" i="7"/>
  <c r="J162" i="7"/>
  <c r="K162" i="7"/>
  <c r="L162" i="7"/>
  <c r="M162" i="7"/>
  <c r="N162" i="7"/>
  <c r="O162" i="7"/>
  <c r="P162" i="7"/>
  <c r="Q162" i="7"/>
  <c r="R162" i="7"/>
  <c r="F161" i="7"/>
  <c r="F162" i="7"/>
  <c r="F7" i="4"/>
  <c r="G7" i="4"/>
  <c r="F8" i="4"/>
  <c r="G8" i="4"/>
  <c r="H8" i="4"/>
  <c r="I8" i="4"/>
  <c r="J8" i="4"/>
  <c r="K8" i="4"/>
  <c r="L8" i="4"/>
  <c r="M8" i="4"/>
  <c r="N8" i="4"/>
  <c r="O8" i="4"/>
  <c r="P8" i="4"/>
  <c r="Q8" i="4"/>
  <c r="E8" i="4"/>
  <c r="E7" i="4"/>
  <c r="F3" i="5"/>
  <c r="G3" i="5"/>
  <c r="F4" i="5"/>
  <c r="G4" i="5"/>
  <c r="H4" i="5"/>
  <c r="I4" i="5"/>
  <c r="J4" i="5"/>
  <c r="K4" i="5"/>
  <c r="L4" i="5"/>
  <c r="M4" i="5"/>
  <c r="N4" i="5"/>
  <c r="O4" i="5"/>
  <c r="P4" i="5"/>
  <c r="Q4" i="5"/>
  <c r="E4" i="5"/>
  <c r="E3" i="5"/>
  <c r="H7" i="4" l="1"/>
  <c r="J7" i="7"/>
  <c r="I3" i="5" s="1"/>
  <c r="H3" i="5"/>
  <c r="I7" i="4" l="1"/>
  <c r="K7" i="7"/>
  <c r="F26" i="4"/>
  <c r="G26" i="4"/>
  <c r="H26" i="4"/>
  <c r="I26" i="4"/>
  <c r="J26" i="4"/>
  <c r="K26" i="4"/>
  <c r="L26" i="4"/>
  <c r="M26" i="4"/>
  <c r="N26" i="4"/>
  <c r="O26" i="4"/>
  <c r="P26" i="4"/>
  <c r="Q26" i="4"/>
  <c r="E26" i="4"/>
  <c r="E6" i="5"/>
  <c r="L7" i="7" l="1"/>
  <c r="J7" i="4"/>
  <c r="J3" i="5"/>
  <c r="K65" i="7"/>
  <c r="H76" i="7"/>
  <c r="I76" i="7"/>
  <c r="J76" i="7"/>
  <c r="K76" i="7"/>
  <c r="L76" i="7"/>
  <c r="M76" i="7"/>
  <c r="N76" i="7"/>
  <c r="O76" i="7"/>
  <c r="P76" i="7"/>
  <c r="Q76" i="7"/>
  <c r="R76" i="7"/>
  <c r="G76" i="7"/>
  <c r="M7" i="7" l="1"/>
  <c r="K7" i="4"/>
  <c r="K3" i="5"/>
  <c r="G53" i="7"/>
  <c r="H53" i="7"/>
  <c r="I53" i="7"/>
  <c r="J53" i="7"/>
  <c r="K53" i="7"/>
  <c r="L53" i="7"/>
  <c r="M53" i="7"/>
  <c r="N53" i="7"/>
  <c r="O53" i="7"/>
  <c r="P53" i="7"/>
  <c r="Q53" i="7"/>
  <c r="R53" i="7"/>
  <c r="G54" i="7"/>
  <c r="H54" i="7"/>
  <c r="I54" i="7"/>
  <c r="J54" i="7"/>
  <c r="K54" i="7"/>
  <c r="L54" i="7"/>
  <c r="M54" i="7"/>
  <c r="N54" i="7"/>
  <c r="O54" i="7"/>
  <c r="P54" i="7"/>
  <c r="Q54" i="7"/>
  <c r="R54" i="7"/>
  <c r="G55" i="7"/>
  <c r="H55" i="7"/>
  <c r="I55" i="7"/>
  <c r="J55" i="7"/>
  <c r="K55" i="7"/>
  <c r="L55" i="7"/>
  <c r="M55" i="7"/>
  <c r="N55" i="7"/>
  <c r="O55" i="7"/>
  <c r="P55" i="7"/>
  <c r="Q55" i="7"/>
  <c r="R55" i="7"/>
  <c r="G56" i="7"/>
  <c r="H56" i="7"/>
  <c r="I56" i="7"/>
  <c r="J56" i="7"/>
  <c r="K56" i="7"/>
  <c r="L56" i="7"/>
  <c r="M56" i="7"/>
  <c r="N56" i="7"/>
  <c r="O56" i="7"/>
  <c r="P56" i="7"/>
  <c r="Q56" i="7"/>
  <c r="R56" i="7"/>
  <c r="G57" i="7"/>
  <c r="H57" i="7"/>
  <c r="I57" i="7"/>
  <c r="J57" i="7"/>
  <c r="K57" i="7"/>
  <c r="L57" i="7"/>
  <c r="M57" i="7"/>
  <c r="N57" i="7"/>
  <c r="O57" i="7"/>
  <c r="P57" i="7"/>
  <c r="Q57" i="7"/>
  <c r="R57" i="7"/>
  <c r="G58" i="7"/>
  <c r="H58" i="7"/>
  <c r="I58" i="7"/>
  <c r="J58" i="7"/>
  <c r="K58" i="7"/>
  <c r="L58" i="7"/>
  <c r="M58" i="7"/>
  <c r="N58" i="7"/>
  <c r="O58" i="7"/>
  <c r="P58" i="7"/>
  <c r="Q58" i="7"/>
  <c r="R58" i="7"/>
  <c r="G59" i="7"/>
  <c r="H59" i="7"/>
  <c r="I59" i="7"/>
  <c r="J59" i="7"/>
  <c r="K59" i="7"/>
  <c r="L59" i="7"/>
  <c r="M59" i="7"/>
  <c r="N59" i="7"/>
  <c r="O59" i="7"/>
  <c r="P59" i="7"/>
  <c r="Q59" i="7"/>
  <c r="R59" i="7"/>
  <c r="G60" i="7"/>
  <c r="H60" i="7"/>
  <c r="I60" i="7"/>
  <c r="J60" i="7"/>
  <c r="K60" i="7"/>
  <c r="L60" i="7"/>
  <c r="M60" i="7"/>
  <c r="N60" i="7"/>
  <c r="O60" i="7"/>
  <c r="P60" i="7"/>
  <c r="Q60" i="7"/>
  <c r="R60" i="7"/>
  <c r="G61" i="7"/>
  <c r="H61" i="7"/>
  <c r="I61" i="7"/>
  <c r="J61" i="7"/>
  <c r="K61" i="7"/>
  <c r="L61" i="7"/>
  <c r="M61" i="7"/>
  <c r="N61" i="7"/>
  <c r="O61" i="7"/>
  <c r="P61" i="7"/>
  <c r="Q61" i="7"/>
  <c r="R61" i="7"/>
  <c r="G62" i="7"/>
  <c r="H62" i="7"/>
  <c r="I62" i="7"/>
  <c r="J62" i="7"/>
  <c r="K62" i="7"/>
  <c r="L62" i="7"/>
  <c r="M62" i="7"/>
  <c r="N62" i="7"/>
  <c r="O62" i="7"/>
  <c r="P62" i="7"/>
  <c r="Q62" i="7"/>
  <c r="R62" i="7"/>
  <c r="G63" i="7"/>
  <c r="H63" i="7"/>
  <c r="I63" i="7"/>
  <c r="J63" i="7"/>
  <c r="K63" i="7"/>
  <c r="L63" i="7"/>
  <c r="M63" i="7"/>
  <c r="N63" i="7"/>
  <c r="O63" i="7"/>
  <c r="P63" i="7"/>
  <c r="Q63" i="7"/>
  <c r="R63" i="7"/>
  <c r="G64" i="7"/>
  <c r="H64" i="7"/>
  <c r="I64" i="7"/>
  <c r="J64" i="7"/>
  <c r="K64" i="7"/>
  <c r="L64" i="7"/>
  <c r="M64" i="7"/>
  <c r="N64" i="7"/>
  <c r="O64" i="7"/>
  <c r="P64" i="7"/>
  <c r="Q64" i="7"/>
  <c r="R64" i="7"/>
  <c r="G65" i="7"/>
  <c r="H65" i="7"/>
  <c r="I65" i="7"/>
  <c r="J65" i="7"/>
  <c r="L65" i="7"/>
  <c r="M65" i="7"/>
  <c r="N65" i="7"/>
  <c r="O65" i="7"/>
  <c r="P65" i="7"/>
  <c r="Q65" i="7"/>
  <c r="R65" i="7"/>
  <c r="G66" i="7"/>
  <c r="H66" i="7"/>
  <c r="I66" i="7"/>
  <c r="J66" i="7"/>
  <c r="K66" i="7"/>
  <c r="L66" i="7"/>
  <c r="M66" i="7"/>
  <c r="N66" i="7"/>
  <c r="O66" i="7"/>
  <c r="P66" i="7"/>
  <c r="Q66" i="7"/>
  <c r="R66" i="7"/>
  <c r="G67" i="7"/>
  <c r="H67" i="7"/>
  <c r="I67" i="7"/>
  <c r="J67" i="7"/>
  <c r="K67" i="7"/>
  <c r="L67" i="7"/>
  <c r="M67" i="7"/>
  <c r="N67" i="7"/>
  <c r="O67" i="7"/>
  <c r="P67" i="7"/>
  <c r="Q67" i="7"/>
  <c r="R67" i="7"/>
  <c r="G68" i="7"/>
  <c r="H68" i="7"/>
  <c r="I68" i="7"/>
  <c r="J68" i="7"/>
  <c r="K68" i="7"/>
  <c r="L68" i="7"/>
  <c r="M68" i="7"/>
  <c r="N68" i="7"/>
  <c r="O68" i="7"/>
  <c r="P68" i="7"/>
  <c r="Q68" i="7"/>
  <c r="R68" i="7"/>
  <c r="G69" i="7"/>
  <c r="H69" i="7"/>
  <c r="I69" i="7"/>
  <c r="J69" i="7"/>
  <c r="K69" i="7"/>
  <c r="L69" i="7"/>
  <c r="M69" i="7"/>
  <c r="N69" i="7"/>
  <c r="O69" i="7"/>
  <c r="P69" i="7"/>
  <c r="Q69" i="7"/>
  <c r="R69" i="7"/>
  <c r="G70" i="7"/>
  <c r="H70" i="7"/>
  <c r="I70" i="7"/>
  <c r="J70" i="7"/>
  <c r="K70" i="7"/>
  <c r="L70" i="7"/>
  <c r="M70" i="7"/>
  <c r="N70" i="7"/>
  <c r="O70" i="7"/>
  <c r="P70" i="7"/>
  <c r="Q70" i="7"/>
  <c r="R70" i="7"/>
  <c r="G71" i="7"/>
  <c r="H71" i="7"/>
  <c r="I71" i="7"/>
  <c r="J71" i="7"/>
  <c r="K71" i="7"/>
  <c r="L71" i="7"/>
  <c r="M71" i="7"/>
  <c r="N71" i="7"/>
  <c r="O71" i="7"/>
  <c r="P71" i="7"/>
  <c r="Q71" i="7"/>
  <c r="R71" i="7"/>
  <c r="G72" i="7"/>
  <c r="H72" i="7"/>
  <c r="I72" i="7"/>
  <c r="J72" i="7"/>
  <c r="K72" i="7"/>
  <c r="L72" i="7"/>
  <c r="M72" i="7"/>
  <c r="N72" i="7"/>
  <c r="O72" i="7"/>
  <c r="P72" i="7"/>
  <c r="Q72" i="7"/>
  <c r="R72" i="7"/>
  <c r="G73" i="7"/>
  <c r="H73" i="7"/>
  <c r="I73" i="7"/>
  <c r="J73" i="7"/>
  <c r="K73" i="7"/>
  <c r="L73" i="7"/>
  <c r="M73" i="7"/>
  <c r="N73" i="7"/>
  <c r="O73" i="7"/>
  <c r="P73" i="7"/>
  <c r="Q73" i="7"/>
  <c r="R73" i="7"/>
  <c r="G74" i="7"/>
  <c r="H74" i="7"/>
  <c r="I74" i="7"/>
  <c r="J74" i="7"/>
  <c r="K74" i="7"/>
  <c r="L74" i="7"/>
  <c r="M74" i="7"/>
  <c r="N74" i="7"/>
  <c r="O74" i="7"/>
  <c r="P74" i="7"/>
  <c r="Q74" i="7"/>
  <c r="R74" i="7"/>
  <c r="G75" i="7"/>
  <c r="H75" i="7"/>
  <c r="I75" i="7"/>
  <c r="J75" i="7"/>
  <c r="K75" i="7"/>
  <c r="L75" i="7"/>
  <c r="M75" i="7"/>
  <c r="N75" i="7"/>
  <c r="O75" i="7"/>
  <c r="P75" i="7"/>
  <c r="Q75" i="7"/>
  <c r="R75" i="7"/>
  <c r="H52" i="7"/>
  <c r="I52" i="7"/>
  <c r="J52" i="7"/>
  <c r="K52" i="7"/>
  <c r="L52" i="7"/>
  <c r="M52" i="7"/>
  <c r="N52" i="7"/>
  <c r="O52" i="7"/>
  <c r="P52" i="7"/>
  <c r="Q52" i="7"/>
  <c r="R52" i="7"/>
  <c r="G51" i="7"/>
  <c r="H51" i="7"/>
  <c r="I51" i="7"/>
  <c r="J51" i="7"/>
  <c r="K51" i="7"/>
  <c r="L51" i="7"/>
  <c r="M51" i="7"/>
  <c r="N51" i="7"/>
  <c r="O51" i="7"/>
  <c r="P51" i="7"/>
  <c r="Q51" i="7"/>
  <c r="R51" i="7"/>
  <c r="N7" i="7" l="1"/>
  <c r="L7" i="4"/>
  <c r="L3" i="5"/>
  <c r="K38" i="7"/>
  <c r="J38" i="7"/>
  <c r="G38" i="7"/>
  <c r="H38" i="7"/>
  <c r="R38" i="7"/>
  <c r="Q38" i="7"/>
  <c r="P38" i="7"/>
  <c r="I38" i="7"/>
  <c r="O38" i="7"/>
  <c r="N38" i="7"/>
  <c r="M38" i="7"/>
  <c r="L38" i="7"/>
  <c r="O7" i="7" l="1"/>
  <c r="M7" i="4"/>
  <c r="M3" i="5"/>
  <c r="F78" i="7"/>
  <c r="G78" i="7"/>
  <c r="H78" i="7"/>
  <c r="I78" i="7"/>
  <c r="J78" i="7"/>
  <c r="K78" i="7"/>
  <c r="L78" i="7"/>
  <c r="M78" i="7"/>
  <c r="N78" i="7"/>
  <c r="O78" i="7"/>
  <c r="P78" i="7"/>
  <c r="Q78" i="7"/>
  <c r="R78" i="7"/>
  <c r="F79" i="7"/>
  <c r="G79" i="7"/>
  <c r="H79" i="7"/>
  <c r="I79" i="7"/>
  <c r="J79" i="7"/>
  <c r="K79" i="7"/>
  <c r="L79" i="7"/>
  <c r="M79" i="7"/>
  <c r="N79" i="7"/>
  <c r="O79" i="7"/>
  <c r="P79" i="7"/>
  <c r="Q79" i="7"/>
  <c r="R79" i="7"/>
  <c r="F80" i="7"/>
  <c r="G80" i="7"/>
  <c r="H80" i="7"/>
  <c r="I80" i="7"/>
  <c r="J80" i="7"/>
  <c r="K80" i="7"/>
  <c r="L80" i="7"/>
  <c r="M80" i="7"/>
  <c r="N80" i="7"/>
  <c r="O80" i="7"/>
  <c r="P80" i="7"/>
  <c r="Q80" i="7"/>
  <c r="R80" i="7"/>
  <c r="F81" i="7"/>
  <c r="G81" i="7"/>
  <c r="H81" i="7"/>
  <c r="I81" i="7"/>
  <c r="J81" i="7"/>
  <c r="K81" i="7"/>
  <c r="L81" i="7"/>
  <c r="M81" i="7"/>
  <c r="N81" i="7"/>
  <c r="O81" i="7"/>
  <c r="P81" i="7"/>
  <c r="Q81" i="7"/>
  <c r="R81" i="7"/>
  <c r="F82" i="7"/>
  <c r="G82" i="7"/>
  <c r="H82" i="7"/>
  <c r="I82" i="7"/>
  <c r="J82" i="7"/>
  <c r="K82" i="7"/>
  <c r="L82" i="7"/>
  <c r="M82" i="7"/>
  <c r="N82" i="7"/>
  <c r="O82" i="7"/>
  <c r="P82" i="7"/>
  <c r="Q82" i="7"/>
  <c r="R82" i="7"/>
  <c r="F83" i="7"/>
  <c r="G83" i="7"/>
  <c r="H83" i="7"/>
  <c r="I83" i="7"/>
  <c r="J83" i="7"/>
  <c r="K83" i="7"/>
  <c r="L83" i="7"/>
  <c r="M83" i="7"/>
  <c r="N83" i="7"/>
  <c r="O83" i="7"/>
  <c r="P83" i="7"/>
  <c r="Q83" i="7"/>
  <c r="R83" i="7"/>
  <c r="F84" i="7"/>
  <c r="G84" i="7"/>
  <c r="H84" i="7"/>
  <c r="I84" i="7"/>
  <c r="J84" i="7"/>
  <c r="K84" i="7"/>
  <c r="L84" i="7"/>
  <c r="M84" i="7"/>
  <c r="N84" i="7"/>
  <c r="O84" i="7"/>
  <c r="P84" i="7"/>
  <c r="Q84" i="7"/>
  <c r="R84" i="7"/>
  <c r="F85" i="7"/>
  <c r="G85" i="7"/>
  <c r="H85" i="7"/>
  <c r="I85" i="7"/>
  <c r="J85" i="7"/>
  <c r="K85" i="7"/>
  <c r="L85" i="7"/>
  <c r="M85" i="7"/>
  <c r="N85" i="7"/>
  <c r="O85" i="7"/>
  <c r="P85" i="7"/>
  <c r="Q85" i="7"/>
  <c r="R85" i="7"/>
  <c r="F86" i="7"/>
  <c r="G86" i="7"/>
  <c r="H86" i="7"/>
  <c r="I86" i="7"/>
  <c r="J86" i="7"/>
  <c r="K86" i="7"/>
  <c r="L86" i="7"/>
  <c r="M86" i="7"/>
  <c r="N86" i="7"/>
  <c r="O86" i="7"/>
  <c r="P86" i="7"/>
  <c r="Q86" i="7"/>
  <c r="R86" i="7"/>
  <c r="F87" i="7"/>
  <c r="G87" i="7"/>
  <c r="H87" i="7"/>
  <c r="I87" i="7"/>
  <c r="J87" i="7"/>
  <c r="K87" i="7"/>
  <c r="L87" i="7"/>
  <c r="M87" i="7"/>
  <c r="N87" i="7"/>
  <c r="O87" i="7"/>
  <c r="P87" i="7"/>
  <c r="Q87" i="7"/>
  <c r="R87" i="7"/>
  <c r="F88" i="7"/>
  <c r="G88" i="7"/>
  <c r="H88" i="7"/>
  <c r="I88" i="7"/>
  <c r="J88" i="7"/>
  <c r="K88" i="7"/>
  <c r="L88" i="7"/>
  <c r="M88" i="7"/>
  <c r="N88" i="7"/>
  <c r="O88" i="7"/>
  <c r="P88" i="7"/>
  <c r="Q88" i="7"/>
  <c r="R88" i="7"/>
  <c r="F89" i="7"/>
  <c r="G89" i="7"/>
  <c r="H89" i="7"/>
  <c r="I89" i="7"/>
  <c r="J89" i="7"/>
  <c r="K89" i="7"/>
  <c r="L89" i="7"/>
  <c r="M89" i="7"/>
  <c r="N89" i="7"/>
  <c r="O89" i="7"/>
  <c r="P89" i="7"/>
  <c r="Q89" i="7"/>
  <c r="R89" i="7"/>
  <c r="F91" i="7"/>
  <c r="G91" i="7"/>
  <c r="H91" i="7"/>
  <c r="I91" i="7"/>
  <c r="J91" i="7"/>
  <c r="K91" i="7"/>
  <c r="L91" i="7"/>
  <c r="M91" i="7"/>
  <c r="N91" i="7"/>
  <c r="O91" i="7"/>
  <c r="P91" i="7"/>
  <c r="Q91" i="7"/>
  <c r="R91" i="7"/>
  <c r="F92" i="7"/>
  <c r="G92" i="7"/>
  <c r="H92" i="7"/>
  <c r="I92" i="7"/>
  <c r="J92" i="7"/>
  <c r="K92" i="7"/>
  <c r="L92" i="7"/>
  <c r="M92" i="7"/>
  <c r="N92" i="7"/>
  <c r="O92" i="7"/>
  <c r="P92" i="7"/>
  <c r="Q92" i="7"/>
  <c r="R92" i="7"/>
  <c r="F93" i="7"/>
  <c r="G93" i="7"/>
  <c r="H93" i="7"/>
  <c r="I93" i="7"/>
  <c r="J93" i="7"/>
  <c r="K93" i="7"/>
  <c r="L93" i="7"/>
  <c r="M93" i="7"/>
  <c r="N93" i="7"/>
  <c r="O93" i="7"/>
  <c r="P93" i="7"/>
  <c r="Q93" i="7"/>
  <c r="R93" i="7"/>
  <c r="F94" i="7"/>
  <c r="G94" i="7"/>
  <c r="H94" i="7"/>
  <c r="I94" i="7"/>
  <c r="J94" i="7"/>
  <c r="K94" i="7"/>
  <c r="L94" i="7"/>
  <c r="M94" i="7"/>
  <c r="N94" i="7"/>
  <c r="O94" i="7"/>
  <c r="P94" i="7"/>
  <c r="Q94" i="7"/>
  <c r="R94" i="7"/>
  <c r="F95" i="7"/>
  <c r="G95" i="7"/>
  <c r="H95" i="7"/>
  <c r="I95" i="7"/>
  <c r="J95" i="7"/>
  <c r="K95" i="7"/>
  <c r="L95" i="7"/>
  <c r="M95" i="7"/>
  <c r="N95" i="7"/>
  <c r="O95" i="7"/>
  <c r="P95" i="7"/>
  <c r="Q95" i="7"/>
  <c r="R95" i="7"/>
  <c r="F96" i="7"/>
  <c r="G96" i="7"/>
  <c r="H96" i="7"/>
  <c r="I96" i="7"/>
  <c r="J96" i="7"/>
  <c r="K96" i="7"/>
  <c r="L96" i="7"/>
  <c r="M96" i="7"/>
  <c r="N96" i="7"/>
  <c r="O96" i="7"/>
  <c r="P96" i="7"/>
  <c r="Q96" i="7"/>
  <c r="R96" i="7"/>
  <c r="F97" i="7"/>
  <c r="G97" i="7"/>
  <c r="H97" i="7"/>
  <c r="I97" i="7"/>
  <c r="J97" i="7"/>
  <c r="K97" i="7"/>
  <c r="L97" i="7"/>
  <c r="M97" i="7"/>
  <c r="N97" i="7"/>
  <c r="O97" i="7"/>
  <c r="P97" i="7"/>
  <c r="Q97" i="7"/>
  <c r="R97" i="7"/>
  <c r="F98" i="7"/>
  <c r="G98" i="7"/>
  <c r="H98" i="7"/>
  <c r="I98" i="7"/>
  <c r="J98" i="7"/>
  <c r="K98" i="7"/>
  <c r="L98" i="7"/>
  <c r="M98" i="7"/>
  <c r="N98" i="7"/>
  <c r="O98" i="7"/>
  <c r="P98" i="7"/>
  <c r="Q98" i="7"/>
  <c r="R98" i="7"/>
  <c r="F99" i="7"/>
  <c r="G99" i="7"/>
  <c r="H99" i="7"/>
  <c r="I99" i="7"/>
  <c r="J99" i="7"/>
  <c r="K99" i="7"/>
  <c r="L99" i="7"/>
  <c r="M99" i="7"/>
  <c r="N99" i="7"/>
  <c r="O99" i="7"/>
  <c r="P99" i="7"/>
  <c r="Q99" i="7"/>
  <c r="R99" i="7"/>
  <c r="F100" i="7"/>
  <c r="G100" i="7"/>
  <c r="H100" i="7"/>
  <c r="I100" i="7"/>
  <c r="J100" i="7"/>
  <c r="K100" i="7"/>
  <c r="L100" i="7"/>
  <c r="M100" i="7"/>
  <c r="N100" i="7"/>
  <c r="O100" i="7"/>
  <c r="P100" i="7"/>
  <c r="Q100" i="7"/>
  <c r="R100" i="7"/>
  <c r="F101" i="7"/>
  <c r="G101" i="7"/>
  <c r="H101" i="7"/>
  <c r="I101" i="7"/>
  <c r="J101" i="7"/>
  <c r="K101" i="7"/>
  <c r="L101" i="7"/>
  <c r="M101" i="7"/>
  <c r="N101" i="7"/>
  <c r="O101" i="7"/>
  <c r="P101" i="7"/>
  <c r="Q101" i="7"/>
  <c r="R101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F103" i="7"/>
  <c r="G103" i="7"/>
  <c r="H103" i="7"/>
  <c r="I103" i="7"/>
  <c r="J103" i="7"/>
  <c r="K103" i="7"/>
  <c r="L103" i="7"/>
  <c r="M103" i="7"/>
  <c r="N103" i="7"/>
  <c r="O103" i="7"/>
  <c r="P103" i="7"/>
  <c r="Q103" i="7"/>
  <c r="R103" i="7"/>
  <c r="F104" i="7"/>
  <c r="G104" i="7"/>
  <c r="H104" i="7"/>
  <c r="I104" i="7"/>
  <c r="J104" i="7"/>
  <c r="K104" i="7"/>
  <c r="L104" i="7"/>
  <c r="M104" i="7"/>
  <c r="N104" i="7"/>
  <c r="O104" i="7"/>
  <c r="P104" i="7"/>
  <c r="Q104" i="7"/>
  <c r="R104" i="7"/>
  <c r="F105" i="7"/>
  <c r="G105" i="7"/>
  <c r="H105" i="7"/>
  <c r="I105" i="7"/>
  <c r="J105" i="7"/>
  <c r="K105" i="7"/>
  <c r="L105" i="7"/>
  <c r="M105" i="7"/>
  <c r="N105" i="7"/>
  <c r="O105" i="7"/>
  <c r="P105" i="7"/>
  <c r="Q105" i="7"/>
  <c r="R105" i="7"/>
  <c r="F106" i="7"/>
  <c r="G106" i="7"/>
  <c r="H106" i="7"/>
  <c r="I106" i="7"/>
  <c r="J106" i="7"/>
  <c r="K106" i="7"/>
  <c r="L106" i="7"/>
  <c r="M106" i="7"/>
  <c r="N106" i="7"/>
  <c r="O106" i="7"/>
  <c r="P106" i="7"/>
  <c r="Q106" i="7"/>
  <c r="R106" i="7"/>
  <c r="F107" i="7"/>
  <c r="G107" i="7"/>
  <c r="H107" i="7"/>
  <c r="I107" i="7"/>
  <c r="J107" i="7"/>
  <c r="K107" i="7"/>
  <c r="L107" i="7"/>
  <c r="M107" i="7"/>
  <c r="N107" i="7"/>
  <c r="O107" i="7"/>
  <c r="P107" i="7"/>
  <c r="Q107" i="7"/>
  <c r="R107" i="7"/>
  <c r="F108" i="7"/>
  <c r="G108" i="7"/>
  <c r="H108" i="7"/>
  <c r="I108" i="7"/>
  <c r="J108" i="7"/>
  <c r="K108" i="7"/>
  <c r="L108" i="7"/>
  <c r="M108" i="7"/>
  <c r="N108" i="7"/>
  <c r="O108" i="7"/>
  <c r="P108" i="7"/>
  <c r="Q108" i="7"/>
  <c r="R108" i="7"/>
  <c r="F109" i="7"/>
  <c r="G109" i="7"/>
  <c r="H109" i="7"/>
  <c r="I109" i="7"/>
  <c r="J109" i="7"/>
  <c r="K109" i="7"/>
  <c r="L109" i="7"/>
  <c r="M109" i="7"/>
  <c r="N109" i="7"/>
  <c r="O109" i="7"/>
  <c r="P109" i="7"/>
  <c r="Q109" i="7"/>
  <c r="R109" i="7"/>
  <c r="F110" i="7"/>
  <c r="G110" i="7"/>
  <c r="H110" i="7"/>
  <c r="I110" i="7"/>
  <c r="J110" i="7"/>
  <c r="K110" i="7"/>
  <c r="L110" i="7"/>
  <c r="M110" i="7"/>
  <c r="N110" i="7"/>
  <c r="O110" i="7"/>
  <c r="P110" i="7"/>
  <c r="Q110" i="7"/>
  <c r="R110" i="7"/>
  <c r="F111" i="7"/>
  <c r="G111" i="7"/>
  <c r="H111" i="7"/>
  <c r="I111" i="7"/>
  <c r="J111" i="7"/>
  <c r="K111" i="7"/>
  <c r="L111" i="7"/>
  <c r="M111" i="7"/>
  <c r="N111" i="7"/>
  <c r="O111" i="7"/>
  <c r="P111" i="7"/>
  <c r="Q111" i="7"/>
  <c r="R111" i="7"/>
  <c r="F112" i="7"/>
  <c r="G112" i="7"/>
  <c r="H112" i="7"/>
  <c r="I112" i="7"/>
  <c r="J112" i="7"/>
  <c r="K112" i="7"/>
  <c r="L112" i="7"/>
  <c r="M112" i="7"/>
  <c r="N112" i="7"/>
  <c r="O112" i="7"/>
  <c r="P112" i="7"/>
  <c r="Q112" i="7"/>
  <c r="R112" i="7"/>
  <c r="F113" i="7"/>
  <c r="G113" i="7"/>
  <c r="H113" i="7"/>
  <c r="I113" i="7"/>
  <c r="J113" i="7"/>
  <c r="K113" i="7"/>
  <c r="L113" i="7"/>
  <c r="M113" i="7"/>
  <c r="N113" i="7"/>
  <c r="O113" i="7"/>
  <c r="P113" i="7"/>
  <c r="Q113" i="7"/>
  <c r="R113" i="7"/>
  <c r="F114" i="7"/>
  <c r="G114" i="7"/>
  <c r="H114" i="7"/>
  <c r="I114" i="7"/>
  <c r="J114" i="7"/>
  <c r="K114" i="7"/>
  <c r="L114" i="7"/>
  <c r="M114" i="7"/>
  <c r="N114" i="7"/>
  <c r="O114" i="7"/>
  <c r="P114" i="7"/>
  <c r="Q114" i="7"/>
  <c r="R114" i="7"/>
  <c r="F115" i="7"/>
  <c r="G115" i="7"/>
  <c r="H115" i="7"/>
  <c r="I115" i="7"/>
  <c r="J115" i="7"/>
  <c r="K115" i="7"/>
  <c r="L115" i="7"/>
  <c r="M115" i="7"/>
  <c r="N115" i="7"/>
  <c r="O115" i="7"/>
  <c r="P115" i="7"/>
  <c r="Q115" i="7"/>
  <c r="R115" i="7"/>
  <c r="F116" i="7"/>
  <c r="G116" i="7"/>
  <c r="H116" i="7"/>
  <c r="I116" i="7"/>
  <c r="J116" i="7"/>
  <c r="K116" i="7"/>
  <c r="L116" i="7"/>
  <c r="M116" i="7"/>
  <c r="N116" i="7"/>
  <c r="O116" i="7"/>
  <c r="P116" i="7"/>
  <c r="Q116" i="7"/>
  <c r="R116" i="7"/>
  <c r="F117" i="7"/>
  <c r="G117" i="7"/>
  <c r="H117" i="7"/>
  <c r="I117" i="7"/>
  <c r="J117" i="7"/>
  <c r="K117" i="7"/>
  <c r="L117" i="7"/>
  <c r="M117" i="7"/>
  <c r="N117" i="7"/>
  <c r="O117" i="7"/>
  <c r="P117" i="7"/>
  <c r="Q117" i="7"/>
  <c r="R117" i="7"/>
  <c r="F118" i="7"/>
  <c r="G118" i="7"/>
  <c r="H118" i="7"/>
  <c r="I118" i="7"/>
  <c r="J118" i="7"/>
  <c r="K118" i="7"/>
  <c r="L118" i="7"/>
  <c r="M118" i="7"/>
  <c r="N118" i="7"/>
  <c r="O118" i="7"/>
  <c r="P118" i="7"/>
  <c r="Q118" i="7"/>
  <c r="R118" i="7"/>
  <c r="F119" i="7"/>
  <c r="G119" i="7"/>
  <c r="H119" i="7"/>
  <c r="I119" i="7"/>
  <c r="J119" i="7"/>
  <c r="K119" i="7"/>
  <c r="L119" i="7"/>
  <c r="M119" i="7"/>
  <c r="N119" i="7"/>
  <c r="O119" i="7"/>
  <c r="P119" i="7"/>
  <c r="Q119" i="7"/>
  <c r="R119" i="7"/>
  <c r="F120" i="7"/>
  <c r="G120" i="7"/>
  <c r="H120" i="7"/>
  <c r="I120" i="7"/>
  <c r="J120" i="7"/>
  <c r="K120" i="7"/>
  <c r="L120" i="7"/>
  <c r="M120" i="7"/>
  <c r="N120" i="7"/>
  <c r="O120" i="7"/>
  <c r="P120" i="7"/>
  <c r="Q120" i="7"/>
  <c r="R120" i="7"/>
  <c r="F121" i="7"/>
  <c r="G121" i="7"/>
  <c r="H121" i="7"/>
  <c r="I121" i="7"/>
  <c r="J121" i="7"/>
  <c r="K121" i="7"/>
  <c r="L121" i="7"/>
  <c r="M121" i="7"/>
  <c r="N121" i="7"/>
  <c r="O121" i="7"/>
  <c r="P121" i="7"/>
  <c r="Q121" i="7"/>
  <c r="R121" i="7"/>
  <c r="F122" i="7"/>
  <c r="G122" i="7"/>
  <c r="H122" i="7"/>
  <c r="I122" i="7"/>
  <c r="J122" i="7"/>
  <c r="K122" i="7"/>
  <c r="L122" i="7"/>
  <c r="M122" i="7"/>
  <c r="N122" i="7"/>
  <c r="O122" i="7"/>
  <c r="P122" i="7"/>
  <c r="Q122" i="7"/>
  <c r="R122" i="7"/>
  <c r="F123" i="7"/>
  <c r="G123" i="7"/>
  <c r="H123" i="7"/>
  <c r="I123" i="7"/>
  <c r="J123" i="7"/>
  <c r="K123" i="7"/>
  <c r="L123" i="7"/>
  <c r="M123" i="7"/>
  <c r="N123" i="7"/>
  <c r="O123" i="7"/>
  <c r="P123" i="7"/>
  <c r="Q123" i="7"/>
  <c r="R123" i="7"/>
  <c r="F124" i="7"/>
  <c r="G124" i="7"/>
  <c r="H124" i="7"/>
  <c r="I124" i="7"/>
  <c r="J124" i="7"/>
  <c r="K124" i="7"/>
  <c r="L124" i="7"/>
  <c r="M124" i="7"/>
  <c r="N124" i="7"/>
  <c r="O124" i="7"/>
  <c r="P124" i="7"/>
  <c r="Q124" i="7"/>
  <c r="R124" i="7"/>
  <c r="F125" i="7"/>
  <c r="G125" i="7"/>
  <c r="H125" i="7"/>
  <c r="I125" i="7"/>
  <c r="J125" i="7"/>
  <c r="K125" i="7"/>
  <c r="L125" i="7"/>
  <c r="M125" i="7"/>
  <c r="N125" i="7"/>
  <c r="O125" i="7"/>
  <c r="P125" i="7"/>
  <c r="Q125" i="7"/>
  <c r="R125" i="7"/>
  <c r="F127" i="7"/>
  <c r="G127" i="7"/>
  <c r="H127" i="7"/>
  <c r="I127" i="7"/>
  <c r="J127" i="7"/>
  <c r="K127" i="7"/>
  <c r="L127" i="7"/>
  <c r="M127" i="7"/>
  <c r="N127" i="7"/>
  <c r="O127" i="7"/>
  <c r="P127" i="7"/>
  <c r="Q127" i="7"/>
  <c r="R127" i="7"/>
  <c r="F128" i="7"/>
  <c r="G128" i="7"/>
  <c r="H128" i="7"/>
  <c r="I128" i="7"/>
  <c r="J128" i="7"/>
  <c r="K128" i="7"/>
  <c r="L128" i="7"/>
  <c r="M128" i="7"/>
  <c r="N128" i="7"/>
  <c r="O128" i="7"/>
  <c r="P128" i="7"/>
  <c r="Q128" i="7"/>
  <c r="R128" i="7"/>
  <c r="F129" i="7"/>
  <c r="G129" i="7"/>
  <c r="H129" i="7"/>
  <c r="I129" i="7"/>
  <c r="J129" i="7"/>
  <c r="K129" i="7"/>
  <c r="L129" i="7"/>
  <c r="M129" i="7"/>
  <c r="N129" i="7"/>
  <c r="O129" i="7"/>
  <c r="P129" i="7"/>
  <c r="Q129" i="7"/>
  <c r="R129" i="7"/>
  <c r="F130" i="7"/>
  <c r="G130" i="7"/>
  <c r="H130" i="7"/>
  <c r="I130" i="7"/>
  <c r="J130" i="7"/>
  <c r="K130" i="7"/>
  <c r="L130" i="7"/>
  <c r="M130" i="7"/>
  <c r="N130" i="7"/>
  <c r="O130" i="7"/>
  <c r="P130" i="7"/>
  <c r="Q130" i="7"/>
  <c r="R130" i="7"/>
  <c r="F131" i="7"/>
  <c r="G131" i="7"/>
  <c r="H131" i="7"/>
  <c r="I131" i="7"/>
  <c r="J131" i="7"/>
  <c r="K131" i="7"/>
  <c r="L131" i="7"/>
  <c r="M131" i="7"/>
  <c r="N131" i="7"/>
  <c r="O131" i="7"/>
  <c r="P131" i="7"/>
  <c r="Q131" i="7"/>
  <c r="R131" i="7"/>
  <c r="F132" i="7"/>
  <c r="G132" i="7"/>
  <c r="H132" i="7"/>
  <c r="I132" i="7"/>
  <c r="J132" i="7"/>
  <c r="K132" i="7"/>
  <c r="L132" i="7"/>
  <c r="M132" i="7"/>
  <c r="N132" i="7"/>
  <c r="O132" i="7"/>
  <c r="P132" i="7"/>
  <c r="Q132" i="7"/>
  <c r="R132" i="7"/>
  <c r="F133" i="7"/>
  <c r="G133" i="7"/>
  <c r="H133" i="7"/>
  <c r="I133" i="7"/>
  <c r="J133" i="7"/>
  <c r="K133" i="7"/>
  <c r="L133" i="7"/>
  <c r="M133" i="7"/>
  <c r="N133" i="7"/>
  <c r="O133" i="7"/>
  <c r="P133" i="7"/>
  <c r="Q133" i="7"/>
  <c r="R133" i="7"/>
  <c r="F134" i="7"/>
  <c r="G134" i="7"/>
  <c r="H134" i="7"/>
  <c r="I134" i="7"/>
  <c r="J134" i="7"/>
  <c r="K134" i="7"/>
  <c r="L134" i="7"/>
  <c r="M134" i="7"/>
  <c r="N134" i="7"/>
  <c r="O134" i="7"/>
  <c r="P134" i="7"/>
  <c r="Q134" i="7"/>
  <c r="R134" i="7"/>
  <c r="F135" i="7"/>
  <c r="G135" i="7"/>
  <c r="H135" i="7"/>
  <c r="I135" i="7"/>
  <c r="J135" i="7"/>
  <c r="K135" i="7"/>
  <c r="L135" i="7"/>
  <c r="M135" i="7"/>
  <c r="N135" i="7"/>
  <c r="O135" i="7"/>
  <c r="P135" i="7"/>
  <c r="Q135" i="7"/>
  <c r="R135" i="7"/>
  <c r="F136" i="7"/>
  <c r="G136" i="7"/>
  <c r="H136" i="7"/>
  <c r="I136" i="7"/>
  <c r="J136" i="7"/>
  <c r="K136" i="7"/>
  <c r="L136" i="7"/>
  <c r="M136" i="7"/>
  <c r="N136" i="7"/>
  <c r="O136" i="7"/>
  <c r="P136" i="7"/>
  <c r="Q136" i="7"/>
  <c r="R136" i="7"/>
  <c r="F137" i="7"/>
  <c r="G137" i="7"/>
  <c r="H137" i="7"/>
  <c r="I137" i="7"/>
  <c r="J137" i="7"/>
  <c r="K137" i="7"/>
  <c r="L137" i="7"/>
  <c r="M137" i="7"/>
  <c r="N137" i="7"/>
  <c r="O137" i="7"/>
  <c r="P137" i="7"/>
  <c r="Q137" i="7"/>
  <c r="R137" i="7"/>
  <c r="F138" i="7"/>
  <c r="G138" i="7"/>
  <c r="H138" i="7"/>
  <c r="I138" i="7"/>
  <c r="J138" i="7"/>
  <c r="K138" i="7"/>
  <c r="L138" i="7"/>
  <c r="M138" i="7"/>
  <c r="N138" i="7"/>
  <c r="O138" i="7"/>
  <c r="P138" i="7"/>
  <c r="Q138" i="7"/>
  <c r="R138" i="7"/>
  <c r="F139" i="7"/>
  <c r="G139" i="7"/>
  <c r="H139" i="7"/>
  <c r="I139" i="7"/>
  <c r="J139" i="7"/>
  <c r="K139" i="7"/>
  <c r="L139" i="7"/>
  <c r="M139" i="7"/>
  <c r="N139" i="7"/>
  <c r="O139" i="7"/>
  <c r="P139" i="7"/>
  <c r="Q139" i="7"/>
  <c r="R139" i="7"/>
  <c r="F140" i="7"/>
  <c r="G140" i="7"/>
  <c r="H140" i="7"/>
  <c r="I140" i="7"/>
  <c r="J140" i="7"/>
  <c r="K140" i="7"/>
  <c r="L140" i="7"/>
  <c r="M140" i="7"/>
  <c r="N140" i="7"/>
  <c r="O140" i="7"/>
  <c r="P140" i="7"/>
  <c r="Q140" i="7"/>
  <c r="R140" i="7"/>
  <c r="F141" i="7"/>
  <c r="G141" i="7"/>
  <c r="H141" i="7"/>
  <c r="I141" i="7"/>
  <c r="J141" i="7"/>
  <c r="K141" i="7"/>
  <c r="L141" i="7"/>
  <c r="M141" i="7"/>
  <c r="N141" i="7"/>
  <c r="O141" i="7"/>
  <c r="P141" i="7"/>
  <c r="Q141" i="7"/>
  <c r="R141" i="7"/>
  <c r="F142" i="7"/>
  <c r="G142" i="7"/>
  <c r="H142" i="7"/>
  <c r="I142" i="7"/>
  <c r="J142" i="7"/>
  <c r="K142" i="7"/>
  <c r="L142" i="7"/>
  <c r="M142" i="7"/>
  <c r="N142" i="7"/>
  <c r="O142" i="7"/>
  <c r="P142" i="7"/>
  <c r="Q142" i="7"/>
  <c r="R142" i="7"/>
  <c r="F143" i="7"/>
  <c r="G143" i="7"/>
  <c r="H143" i="7"/>
  <c r="I143" i="7"/>
  <c r="J143" i="7"/>
  <c r="K143" i="7"/>
  <c r="L143" i="7"/>
  <c r="M143" i="7"/>
  <c r="N143" i="7"/>
  <c r="O143" i="7"/>
  <c r="P143" i="7"/>
  <c r="Q143" i="7"/>
  <c r="R143" i="7"/>
  <c r="F144" i="7"/>
  <c r="G144" i="7"/>
  <c r="H144" i="7"/>
  <c r="I144" i="7"/>
  <c r="J144" i="7"/>
  <c r="K144" i="7"/>
  <c r="L144" i="7"/>
  <c r="M144" i="7"/>
  <c r="N144" i="7"/>
  <c r="O144" i="7"/>
  <c r="P144" i="7"/>
  <c r="Q144" i="7"/>
  <c r="R144" i="7"/>
  <c r="F145" i="7"/>
  <c r="G145" i="7"/>
  <c r="H145" i="7"/>
  <c r="I145" i="7"/>
  <c r="J145" i="7"/>
  <c r="K145" i="7"/>
  <c r="L145" i="7"/>
  <c r="M145" i="7"/>
  <c r="N145" i="7"/>
  <c r="O145" i="7"/>
  <c r="P145" i="7"/>
  <c r="Q145" i="7"/>
  <c r="R145" i="7"/>
  <c r="F146" i="7"/>
  <c r="G146" i="7"/>
  <c r="H146" i="7"/>
  <c r="I146" i="7"/>
  <c r="J146" i="7"/>
  <c r="K146" i="7"/>
  <c r="L146" i="7"/>
  <c r="M146" i="7"/>
  <c r="N146" i="7"/>
  <c r="O146" i="7"/>
  <c r="P146" i="7"/>
  <c r="Q146" i="7"/>
  <c r="R146" i="7"/>
  <c r="F147" i="7"/>
  <c r="G147" i="7"/>
  <c r="H147" i="7"/>
  <c r="I147" i="7"/>
  <c r="J147" i="7"/>
  <c r="K147" i="7"/>
  <c r="L147" i="7"/>
  <c r="M147" i="7"/>
  <c r="N147" i="7"/>
  <c r="O147" i="7"/>
  <c r="P147" i="7"/>
  <c r="Q147" i="7"/>
  <c r="R147" i="7"/>
  <c r="F148" i="7"/>
  <c r="G148" i="7"/>
  <c r="H148" i="7"/>
  <c r="I148" i="7"/>
  <c r="J148" i="7"/>
  <c r="K148" i="7"/>
  <c r="L148" i="7"/>
  <c r="M148" i="7"/>
  <c r="N148" i="7"/>
  <c r="O148" i="7"/>
  <c r="P148" i="7"/>
  <c r="Q148" i="7"/>
  <c r="R148" i="7"/>
  <c r="F149" i="7"/>
  <c r="G149" i="7"/>
  <c r="H149" i="7"/>
  <c r="I149" i="7"/>
  <c r="J149" i="7"/>
  <c r="K149" i="7"/>
  <c r="L149" i="7"/>
  <c r="M149" i="7"/>
  <c r="N149" i="7"/>
  <c r="O149" i="7"/>
  <c r="P149" i="7"/>
  <c r="Q149" i="7"/>
  <c r="R149" i="7"/>
  <c r="F150" i="7"/>
  <c r="G150" i="7"/>
  <c r="H150" i="7"/>
  <c r="I150" i="7"/>
  <c r="J150" i="7"/>
  <c r="K150" i="7"/>
  <c r="L150" i="7"/>
  <c r="M150" i="7"/>
  <c r="N150" i="7"/>
  <c r="O150" i="7"/>
  <c r="P150" i="7"/>
  <c r="Q150" i="7"/>
  <c r="R150" i="7"/>
  <c r="F151" i="7"/>
  <c r="G151" i="7"/>
  <c r="H151" i="7"/>
  <c r="I151" i="7"/>
  <c r="J151" i="7"/>
  <c r="K151" i="7"/>
  <c r="L151" i="7"/>
  <c r="M151" i="7"/>
  <c r="N151" i="7"/>
  <c r="O151" i="7"/>
  <c r="P151" i="7"/>
  <c r="Q151" i="7"/>
  <c r="R151" i="7"/>
  <c r="F152" i="7"/>
  <c r="G152" i="7"/>
  <c r="H152" i="7"/>
  <c r="I152" i="7"/>
  <c r="J152" i="7"/>
  <c r="K152" i="7"/>
  <c r="L152" i="7"/>
  <c r="M152" i="7"/>
  <c r="N152" i="7"/>
  <c r="O152" i="7"/>
  <c r="P152" i="7"/>
  <c r="Q152" i="7"/>
  <c r="R152" i="7"/>
  <c r="F153" i="7"/>
  <c r="G153" i="7"/>
  <c r="H153" i="7"/>
  <c r="I153" i="7"/>
  <c r="J153" i="7"/>
  <c r="K153" i="7"/>
  <c r="L153" i="7"/>
  <c r="M153" i="7"/>
  <c r="N153" i="7"/>
  <c r="O153" i="7"/>
  <c r="P153" i="7"/>
  <c r="Q153" i="7"/>
  <c r="R153" i="7"/>
  <c r="F155" i="7"/>
  <c r="G155" i="7"/>
  <c r="H155" i="7"/>
  <c r="I155" i="7"/>
  <c r="J155" i="7"/>
  <c r="K155" i="7"/>
  <c r="L155" i="7"/>
  <c r="M155" i="7"/>
  <c r="N155" i="7"/>
  <c r="O155" i="7"/>
  <c r="P155" i="7"/>
  <c r="Q155" i="7"/>
  <c r="R155" i="7"/>
  <c r="F157" i="7"/>
  <c r="G157" i="7"/>
  <c r="H157" i="7"/>
  <c r="I157" i="7"/>
  <c r="J157" i="7"/>
  <c r="K157" i="7"/>
  <c r="L157" i="7"/>
  <c r="M157" i="7"/>
  <c r="N157" i="7"/>
  <c r="O157" i="7"/>
  <c r="P157" i="7"/>
  <c r="Q157" i="7"/>
  <c r="R157" i="7"/>
  <c r="F158" i="7"/>
  <c r="G158" i="7"/>
  <c r="H158" i="7"/>
  <c r="I158" i="7"/>
  <c r="J158" i="7"/>
  <c r="K158" i="7"/>
  <c r="L158" i="7"/>
  <c r="M158" i="7"/>
  <c r="N158" i="7"/>
  <c r="O158" i="7"/>
  <c r="P158" i="7"/>
  <c r="Q158" i="7"/>
  <c r="R158" i="7"/>
  <c r="F159" i="7"/>
  <c r="G159" i="7"/>
  <c r="H159" i="7"/>
  <c r="I159" i="7"/>
  <c r="J159" i="7"/>
  <c r="K159" i="7"/>
  <c r="L159" i="7"/>
  <c r="M159" i="7"/>
  <c r="N159" i="7"/>
  <c r="O159" i="7"/>
  <c r="P159" i="7"/>
  <c r="Q159" i="7"/>
  <c r="R159" i="7"/>
  <c r="F160" i="7"/>
  <c r="G160" i="7"/>
  <c r="H160" i="7"/>
  <c r="I160" i="7"/>
  <c r="J160" i="7"/>
  <c r="K160" i="7"/>
  <c r="L160" i="7"/>
  <c r="M160" i="7"/>
  <c r="N160" i="7"/>
  <c r="O160" i="7"/>
  <c r="P160" i="7"/>
  <c r="Q160" i="7"/>
  <c r="R16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O49" i="7"/>
  <c r="N49" i="7"/>
  <c r="M49" i="7"/>
  <c r="L49" i="7"/>
  <c r="K49" i="7"/>
  <c r="J49" i="7"/>
  <c r="I49" i="7"/>
  <c r="H49" i="7"/>
  <c r="G49" i="7"/>
  <c r="F49" i="7"/>
  <c r="S29" i="7"/>
  <c r="S25" i="7"/>
  <c r="S24" i="7"/>
  <c r="S23" i="7"/>
  <c r="S11" i="7"/>
  <c r="N7" i="4" l="1"/>
  <c r="P7" i="7"/>
  <c r="N3" i="5"/>
  <c r="F46" i="7"/>
  <c r="K46" i="7"/>
  <c r="J46" i="7"/>
  <c r="I46" i="7"/>
  <c r="H46" i="7"/>
  <c r="G46" i="7"/>
  <c r="G10" i="7" s="1"/>
  <c r="R46" i="7"/>
  <c r="Q46" i="7"/>
  <c r="P46" i="7"/>
  <c r="O46" i="7"/>
  <c r="N46" i="7"/>
  <c r="M46" i="7"/>
  <c r="L46" i="7"/>
  <c r="Q39" i="7"/>
  <c r="P39" i="7"/>
  <c r="O39" i="7"/>
  <c r="N39" i="7"/>
  <c r="M39" i="7"/>
  <c r="L39" i="7"/>
  <c r="K39" i="7"/>
  <c r="J39" i="7"/>
  <c r="I39" i="7"/>
  <c r="H39" i="7"/>
  <c r="G39" i="7"/>
  <c r="R39" i="7"/>
  <c r="F39" i="7"/>
  <c r="F43" i="7"/>
  <c r="F12" i="7" s="1"/>
  <c r="E13" i="4" s="1"/>
  <c r="K43" i="7"/>
  <c r="K12" i="7" s="1"/>
  <c r="J13" i="4" s="1"/>
  <c r="N43" i="7"/>
  <c r="M43" i="7"/>
  <c r="M12" i="7" s="1"/>
  <c r="L13" i="4" s="1"/>
  <c r="H43" i="7"/>
  <c r="R43" i="7"/>
  <c r="R12" i="7" s="1"/>
  <c r="Q13" i="4" s="1"/>
  <c r="I43" i="7"/>
  <c r="I12" i="7" s="1"/>
  <c r="H13" i="4" s="1"/>
  <c r="J43" i="7"/>
  <c r="J12" i="7" s="1"/>
  <c r="I13" i="4" s="1"/>
  <c r="Q43" i="7"/>
  <c r="O43" i="7"/>
  <c r="L43" i="7"/>
  <c r="L12" i="7" s="1"/>
  <c r="K13" i="4" s="1"/>
  <c r="G43" i="7"/>
  <c r="G12" i="7" s="1"/>
  <c r="F13" i="4" s="1"/>
  <c r="P43" i="7"/>
  <c r="P12" i="7" s="1"/>
  <c r="O13" i="4" s="1"/>
  <c r="E7" i="5"/>
  <c r="E5" i="5"/>
  <c r="O3" i="5" l="1"/>
  <c r="Q7" i="7"/>
  <c r="O7" i="4"/>
  <c r="P49" i="7"/>
  <c r="E8" i="5"/>
  <c r="F10" i="7"/>
  <c r="F40" i="7"/>
  <c r="Q10" i="7"/>
  <c r="P10" i="4" s="1"/>
  <c r="Q40" i="7"/>
  <c r="G40" i="7"/>
  <c r="H10" i="7"/>
  <c r="G10" i="4" s="1"/>
  <c r="H40" i="7"/>
  <c r="I10" i="7"/>
  <c r="I40" i="7"/>
  <c r="J10" i="7"/>
  <c r="J40" i="7"/>
  <c r="N10" i="7"/>
  <c r="M10" i="4" s="1"/>
  <c r="N40" i="7"/>
  <c r="K10" i="7"/>
  <c r="K40" i="7"/>
  <c r="P10" i="7"/>
  <c r="P40" i="7"/>
  <c r="M10" i="7"/>
  <c r="M40" i="7"/>
  <c r="L10" i="7"/>
  <c r="L40" i="7"/>
  <c r="O10" i="7"/>
  <c r="N10" i="4" s="1"/>
  <c r="O40" i="7"/>
  <c r="R10" i="7"/>
  <c r="R40" i="7"/>
  <c r="H12" i="7"/>
  <c r="G13" i="4" s="1"/>
  <c r="N12" i="7"/>
  <c r="M13" i="4" s="1"/>
  <c r="Q12" i="7"/>
  <c r="P13" i="4" s="1"/>
  <c r="O12" i="7"/>
  <c r="N13" i="4" s="1"/>
  <c r="F6" i="5"/>
  <c r="G6" i="5"/>
  <c r="H6" i="5"/>
  <c r="I6" i="5"/>
  <c r="J6" i="5"/>
  <c r="K6" i="5"/>
  <c r="L6" i="5"/>
  <c r="M6" i="5"/>
  <c r="N6" i="5"/>
  <c r="O6" i="5"/>
  <c r="P6" i="5"/>
  <c r="Q6" i="5"/>
  <c r="F7" i="5"/>
  <c r="G7" i="5"/>
  <c r="H7" i="5"/>
  <c r="I7" i="5"/>
  <c r="J7" i="5"/>
  <c r="K7" i="5"/>
  <c r="L7" i="5"/>
  <c r="M7" i="5"/>
  <c r="N7" i="5"/>
  <c r="O7" i="5"/>
  <c r="P7" i="5"/>
  <c r="Q7" i="5"/>
  <c r="G5" i="5"/>
  <c r="H5" i="5"/>
  <c r="I5" i="5"/>
  <c r="J5" i="5"/>
  <c r="K5" i="5"/>
  <c r="L5" i="5"/>
  <c r="M5" i="5"/>
  <c r="N5" i="5"/>
  <c r="O5" i="5"/>
  <c r="P5" i="5"/>
  <c r="Q5" i="5"/>
  <c r="F5" i="5"/>
  <c r="Q49" i="7" l="1"/>
  <c r="P7" i="4"/>
  <c r="P3" i="5"/>
  <c r="R7" i="7"/>
  <c r="J14" i="7"/>
  <c r="J19" i="7" s="1"/>
  <c r="J30" i="7" s="1"/>
  <c r="I10" i="4"/>
  <c r="P14" i="7"/>
  <c r="P19" i="7" s="1"/>
  <c r="P30" i="7" s="1"/>
  <c r="O10" i="4"/>
  <c r="G14" i="7"/>
  <c r="G18" i="7" s="1"/>
  <c r="F10" i="4"/>
  <c r="L14" i="7"/>
  <c r="L19" i="7" s="1"/>
  <c r="L30" i="7" s="1"/>
  <c r="K10" i="4"/>
  <c r="I14" i="7"/>
  <c r="I18" i="7" s="1"/>
  <c r="H10" i="4"/>
  <c r="M14" i="7"/>
  <c r="M18" i="7" s="1"/>
  <c r="L10" i="4"/>
  <c r="K14" i="7"/>
  <c r="K18" i="7" s="1"/>
  <c r="J10" i="4"/>
  <c r="R14" i="7"/>
  <c r="R18" i="7" s="1"/>
  <c r="Q10" i="4"/>
  <c r="F14" i="7"/>
  <c r="F18" i="7" s="1"/>
  <c r="E10" i="4"/>
  <c r="E11" i="4"/>
  <c r="N14" i="7"/>
  <c r="N18" i="7" s="1"/>
  <c r="H14" i="7"/>
  <c r="H19" i="7" s="1"/>
  <c r="H30" i="7" s="1"/>
  <c r="S10" i="7"/>
  <c r="Q14" i="7"/>
  <c r="Q18" i="7" s="1"/>
  <c r="S12" i="7"/>
  <c r="O14" i="7"/>
  <c r="Q3" i="5" l="1"/>
  <c r="Q7" i="4"/>
  <c r="R49" i="7"/>
  <c r="G17" i="7"/>
  <c r="G28" i="7" s="1"/>
  <c r="J17" i="7"/>
  <c r="J28" i="7" s="1"/>
  <c r="J31" i="7" s="1"/>
  <c r="M17" i="7"/>
  <c r="M28" i="7" s="1"/>
  <c r="G19" i="7"/>
  <c r="G30" i="7" s="1"/>
  <c r="M19" i="7"/>
  <c r="M30" i="7" s="1"/>
  <c r="F17" i="7"/>
  <c r="F28" i="7" s="1"/>
  <c r="F19" i="7"/>
  <c r="F30" i="7" s="1"/>
  <c r="K17" i="7"/>
  <c r="K28" i="7" s="1"/>
  <c r="L18" i="7"/>
  <c r="R19" i="7"/>
  <c r="R30" i="7" s="1"/>
  <c r="J18" i="7"/>
  <c r="R17" i="7"/>
  <c r="R28" i="7" s="1"/>
  <c r="L17" i="7"/>
  <c r="L28" i="7" s="1"/>
  <c r="L31" i="7" s="1"/>
  <c r="P17" i="7"/>
  <c r="P28" i="7" s="1"/>
  <c r="P31" i="7" s="1"/>
  <c r="I17" i="7"/>
  <c r="I28" i="7" s="1"/>
  <c r="I19" i="7"/>
  <c r="I30" i="7" s="1"/>
  <c r="K19" i="7"/>
  <c r="K30" i="7" s="1"/>
  <c r="P18" i="7"/>
  <c r="H18" i="7"/>
  <c r="Q19" i="7"/>
  <c r="Q30" i="7" s="1"/>
  <c r="N17" i="7"/>
  <c r="N28" i="7" s="1"/>
  <c r="S14" i="7"/>
  <c r="H17" i="7"/>
  <c r="N19" i="7"/>
  <c r="N30" i="7" s="1"/>
  <c r="Q17" i="7"/>
  <c r="Q28" i="7" s="1"/>
  <c r="O17" i="7"/>
  <c r="O28" i="7" s="1"/>
  <c r="O18" i="7"/>
  <c r="O19" i="7"/>
  <c r="R12" i="4"/>
  <c r="R24" i="4"/>
  <c r="R25" i="4"/>
  <c r="R27" i="4"/>
  <c r="R28" i="4"/>
  <c r="R29" i="4"/>
  <c r="G20" i="7" l="1"/>
  <c r="J20" i="7"/>
  <c r="G31" i="7"/>
  <c r="L20" i="7"/>
  <c r="M20" i="7"/>
  <c r="R31" i="7"/>
  <c r="M31" i="7"/>
  <c r="F31" i="7"/>
  <c r="F20" i="7"/>
  <c r="K31" i="7"/>
  <c r="I31" i="7"/>
  <c r="R20" i="7"/>
  <c r="I20" i="7"/>
  <c r="K20" i="7"/>
  <c r="P20" i="7"/>
  <c r="H20" i="7"/>
  <c r="S18" i="7"/>
  <c r="Q31" i="7"/>
  <c r="N31" i="7"/>
  <c r="Q20" i="7"/>
  <c r="H28" i="7"/>
  <c r="H31" i="7" s="1"/>
  <c r="N20" i="7"/>
  <c r="S17" i="7"/>
  <c r="O20" i="7"/>
  <c r="O30" i="7"/>
  <c r="S30" i="7" s="1"/>
  <c r="S19" i="7"/>
  <c r="L8" i="5"/>
  <c r="Q8" i="5"/>
  <c r="Q11" i="4" l="1"/>
  <c r="L11" i="4"/>
  <c r="S28" i="7"/>
  <c r="S20" i="7"/>
  <c r="O31" i="7"/>
  <c r="S31" i="7" s="1"/>
  <c r="R26" i="4"/>
  <c r="P8" i="5"/>
  <c r="N8" i="5"/>
  <c r="M8" i="5"/>
  <c r="F8" i="5"/>
  <c r="H8" i="5"/>
  <c r="I8" i="5"/>
  <c r="G8" i="5"/>
  <c r="K8" i="5"/>
  <c r="J8" i="5"/>
  <c r="O8" i="5"/>
  <c r="E15" i="4"/>
  <c r="E19" i="4" s="1"/>
  <c r="E33" i="4" s="1"/>
  <c r="F11" i="4" l="1"/>
  <c r="N11" i="4"/>
  <c r="M11" i="4"/>
  <c r="J11" i="4"/>
  <c r="P11" i="4"/>
  <c r="O11" i="4"/>
  <c r="K11" i="4"/>
  <c r="G11" i="4"/>
  <c r="I11" i="4"/>
  <c r="H11" i="4"/>
  <c r="E22" i="4"/>
  <c r="E36" i="4" s="1"/>
  <c r="E21" i="4"/>
  <c r="E35" i="4" s="1"/>
  <c r="E20" i="4"/>
  <c r="R11" i="4" l="1"/>
  <c r="E23" i="4"/>
  <c r="E34" i="4"/>
  <c r="E37" i="4" s="1"/>
  <c r="P15" i="4" l="1"/>
  <c r="P22" i="4" s="1"/>
  <c r="P36" i="4" s="1"/>
  <c r="G15" i="4"/>
  <c r="G22" i="4" s="1"/>
  <c r="G36" i="4" s="1"/>
  <c r="O15" i="4"/>
  <c r="O22" i="4" s="1"/>
  <c r="O36" i="4" s="1"/>
  <c r="J15" i="4"/>
  <c r="J22" i="4" s="1"/>
  <c r="J36" i="4" s="1"/>
  <c r="N15" i="4"/>
  <c r="N19" i="4" s="1"/>
  <c r="L15" i="4"/>
  <c r="M15" i="4"/>
  <c r="M22" i="4" s="1"/>
  <c r="M36" i="4" s="1"/>
  <c r="H15" i="4"/>
  <c r="H19" i="4" s="1"/>
  <c r="R10" i="4"/>
  <c r="F15" i="4"/>
  <c r="F19" i="4" s="1"/>
  <c r="K15" i="4"/>
  <c r="Q15" i="4"/>
  <c r="Q19" i="4" s="1"/>
  <c r="I15" i="4"/>
  <c r="R13" i="4"/>
  <c r="F22" i="4" l="1"/>
  <c r="F36" i="4" s="1"/>
  <c r="Q33" i="4"/>
  <c r="N33" i="4"/>
  <c r="K21" i="4"/>
  <c r="K35" i="4" s="1"/>
  <c r="K20" i="4"/>
  <c r="K34" i="4" s="1"/>
  <c r="K22" i="4"/>
  <c r="K36" i="4" s="1"/>
  <c r="F33" i="4"/>
  <c r="P21" i="4"/>
  <c r="P35" i="4" s="1"/>
  <c r="P20" i="4"/>
  <c r="P34" i="4" s="1"/>
  <c r="I21" i="4"/>
  <c r="I35" i="4" s="1"/>
  <c r="I20" i="4"/>
  <c r="I34" i="4" s="1"/>
  <c r="I22" i="4"/>
  <c r="I36" i="4" s="1"/>
  <c r="I19" i="4"/>
  <c r="P19" i="4"/>
  <c r="J19" i="4"/>
  <c r="L21" i="4"/>
  <c r="L35" i="4" s="1"/>
  <c r="L20" i="4"/>
  <c r="L34" i="4" s="1"/>
  <c r="L22" i="4"/>
  <c r="L36" i="4" s="1"/>
  <c r="O21" i="4"/>
  <c r="O35" i="4" s="1"/>
  <c r="O20" i="4"/>
  <c r="O34" i="4" s="1"/>
  <c r="L19" i="4"/>
  <c r="G21" i="4"/>
  <c r="G35" i="4" s="1"/>
  <c r="G20" i="4"/>
  <c r="G34" i="4" s="1"/>
  <c r="Q21" i="4"/>
  <c r="Q35" i="4" s="1"/>
  <c r="Q20" i="4"/>
  <c r="Q34" i="4" s="1"/>
  <c r="N21" i="4"/>
  <c r="N35" i="4" s="1"/>
  <c r="N20" i="4"/>
  <c r="N34" i="4" s="1"/>
  <c r="K19" i="4"/>
  <c r="H21" i="4"/>
  <c r="H35" i="4" s="1"/>
  <c r="H20" i="4"/>
  <c r="H34" i="4" s="1"/>
  <c r="H22" i="4"/>
  <c r="H36" i="4" s="1"/>
  <c r="O19" i="4"/>
  <c r="G19" i="4"/>
  <c r="N22" i="4"/>
  <c r="N36" i="4" s="1"/>
  <c r="J21" i="4"/>
  <c r="J35" i="4" s="1"/>
  <c r="J20" i="4"/>
  <c r="J34" i="4" s="1"/>
  <c r="H33" i="4"/>
  <c r="Q22" i="4"/>
  <c r="Q36" i="4" s="1"/>
  <c r="M21" i="4"/>
  <c r="M35" i="4" s="1"/>
  <c r="M20" i="4"/>
  <c r="M34" i="4" s="1"/>
  <c r="R15" i="4"/>
  <c r="F21" i="4"/>
  <c r="F20" i="4"/>
  <c r="M19" i="4"/>
  <c r="R36" i="4" l="1"/>
  <c r="F23" i="4"/>
  <c r="H23" i="4"/>
  <c r="H37" i="4"/>
  <c r="R19" i="4"/>
  <c r="N37" i="4"/>
  <c r="Q23" i="4"/>
  <c r="Q37" i="4"/>
  <c r="N23" i="4"/>
  <c r="R21" i="4"/>
  <c r="F35" i="4"/>
  <c r="R35" i="4" s="1"/>
  <c r="G33" i="4"/>
  <c r="G37" i="4" s="1"/>
  <c r="G23" i="4"/>
  <c r="L33" i="4"/>
  <c r="L37" i="4" s="1"/>
  <c r="L23" i="4"/>
  <c r="P33" i="4"/>
  <c r="P37" i="4" s="1"/>
  <c r="P23" i="4"/>
  <c r="K33" i="4"/>
  <c r="K37" i="4" s="1"/>
  <c r="K23" i="4"/>
  <c r="I33" i="4"/>
  <c r="I37" i="4" s="1"/>
  <c r="I23" i="4"/>
  <c r="F34" i="4"/>
  <c r="R34" i="4" s="1"/>
  <c r="R20" i="4"/>
  <c r="O33" i="4"/>
  <c r="O37" i="4" s="1"/>
  <c r="O23" i="4"/>
  <c r="R22" i="4"/>
  <c r="J33" i="4"/>
  <c r="J37" i="4" s="1"/>
  <c r="J23" i="4"/>
  <c r="M33" i="4"/>
  <c r="M37" i="4" s="1"/>
  <c r="M23" i="4"/>
  <c r="F37" i="4" l="1"/>
  <c r="R37" i="4" s="1"/>
  <c r="R23" i="4"/>
  <c r="R33" i="4"/>
</calcChain>
</file>

<file path=xl/sharedStrings.xml><?xml version="1.0" encoding="utf-8"?>
<sst xmlns="http://schemas.openxmlformats.org/spreadsheetml/2006/main" count="13971" uniqueCount="2899">
  <si>
    <t>NW Natural</t>
  </si>
  <si>
    <t>Rates &amp; Regulatory Affairs</t>
  </si>
  <si>
    <t>Calculation of 13-month Average Cost of Capital</t>
  </si>
  <si>
    <t>Balances</t>
  </si>
  <si>
    <t>Preferred Stock</t>
  </si>
  <si>
    <t>Total Capital</t>
  </si>
  <si>
    <t>% of Total Capital</t>
  </si>
  <si>
    <t>Long Term Debt</t>
  </si>
  <si>
    <t>Common Stock</t>
  </si>
  <si>
    <t>Average Cost</t>
  </si>
  <si>
    <t>Weighted Average Cost of Debt</t>
  </si>
  <si>
    <t>INVEST IN NW BIOGAS</t>
  </si>
  <si>
    <t>INVEST - NWN ENERGY</t>
  </si>
  <si>
    <t>NW Natural CORP 5000 Capitalization:</t>
  </si>
  <si>
    <t>Balance Sheet Detail (Corp 5000):</t>
  </si>
  <si>
    <t xml:space="preserve">GL </t>
  </si>
  <si>
    <t>GL NAME</t>
  </si>
  <si>
    <t xml:space="preserve">13 Month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</si>
  <si>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</si>
  <si>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</si>
  <si>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</si>
  <si>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</si>
  <si>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</si>
  <si>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</si>
  <si>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</si>
  <si>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</si>
  <si>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</si>
  <si>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</si>
  <si>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</si>
  <si>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</si>
  <si>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</si>
  <si>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CAPITAL</t>
  </si>
  <si>
    <t>PREM-CAP STOCK-OTHER</t>
  </si>
  <si>
    <t>APIC - LTIP</t>
  </si>
  <si>
    <t>APIC - OTHER</t>
  </si>
  <si>
    <t>INST RECD-STOCK-EMP</t>
  </si>
  <si>
    <t>OTHER COMP INCOME</t>
  </si>
  <si>
    <t>RETAINED EARNINGS</t>
  </si>
  <si>
    <t>CURR PORTION LT DEBT</t>
  </si>
  <si>
    <t>SEC MTN  4.78% 2052</t>
  </si>
  <si>
    <t>INVEST IN NNGFC</t>
  </si>
  <si>
    <t>Pre Tax</t>
  </si>
  <si>
    <t xml:space="preserve">Equity </t>
  </si>
  <si>
    <t xml:space="preserve">Debt  </t>
  </si>
  <si>
    <t xml:space="preserve">Line </t>
  </si>
  <si>
    <t>Technical Information</t>
  </si>
  <si>
    <t>Variables</t>
  </si>
  <si>
    <t>Ledger</t>
  </si>
  <si>
    <t>0L</t>
  </si>
  <si>
    <t>Company Code</t>
  </si>
  <si>
    <t>5000</t>
  </si>
  <si>
    <t>Posting Date From</t>
  </si>
  <si>
    <t>Posting Date To</t>
  </si>
  <si>
    <t>Current Date (P_KeyDate)</t>
  </si>
  <si>
    <t>Source Ledger</t>
  </si>
  <si>
    <t>System Field USER</t>
  </si>
  <si>
    <t>Flow of Funds Ledger Fiscal Year</t>
  </si>
  <si>
    <t>2022</t>
  </si>
  <si>
    <t>Filters</t>
  </si>
  <si>
    <t>Measures</t>
  </si>
  <si>
    <t>StartingBalanceAmtInCoCodeCrcy (Starting Balance in Company Code Crcy); DebitAmountInCoCodeCrcy (Debit Balance in Company Code Currency); CreditAmountInCoCodeCrcy (Credit Balance in Company Code Currency); EndingBalanceAmtInCoCodeCrcy (Ending Balance in Company Code Currency)</t>
  </si>
  <si>
    <t/>
  </si>
  <si>
    <t>Ending Balance in Company Code Currency</t>
  </si>
  <si>
    <t>G/L Account</t>
  </si>
  <si>
    <t>G/L Account | Calendar Month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</si>
  <si>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</si>
  <si>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</si>
  <si>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</si>
  <si>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</si>
  <si>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</si>
  <si>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</si>
  <si>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</si>
  <si>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</si>
  <si>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</si>
  <si>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</si>
  <si>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</si>
  <si>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</si>
  <si>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Total</t>
  </si>
  <si>
    <t>Northwest Natural Gas Com</t>
  </si>
  <si>
    <t>CASH WF GENERAL</t>
  </si>
  <si>
    <t>CASH - BANK OF AMERI</t>
  </si>
  <si>
    <t>NWN Health Reimburse</t>
  </si>
  <si>
    <t>US BANK 2901 - REMIT</t>
  </si>
  <si>
    <t>US BANK 2919 - ELECT</t>
  </si>
  <si>
    <t>US BANK 9971 - ONLIN</t>
  </si>
  <si>
    <t>US BANK 2950 - CONCE</t>
  </si>
  <si>
    <t>CASH - WELLS - PAYRO</t>
  </si>
  <si>
    <t>CASH - WELLS - AP</t>
  </si>
  <si>
    <t>TREASURY WF CLEARING</t>
  </si>
  <si>
    <t>Accts Pay WF Clearin</t>
  </si>
  <si>
    <t>Accts Pay WF-AP Clea</t>
  </si>
  <si>
    <t>PAYROLL WF CLEARING</t>
  </si>
  <si>
    <t>Towers Watson Clring</t>
  </si>
  <si>
    <t>PMT PROC CASH CLEAR</t>
  </si>
  <si>
    <t>Gen Actg USB Clearin</t>
  </si>
  <si>
    <t>Appl Ctr BofA Cleari</t>
  </si>
  <si>
    <t>RECLASS - O/S CHECKS</t>
  </si>
  <si>
    <t>EDC &amp; ESRIP CASH</t>
  </si>
  <si>
    <t>DDC CASH</t>
  </si>
  <si>
    <t>SUPP TRUST CASH</t>
  </si>
  <si>
    <t>EMPLOYEE EXP ADV</t>
  </si>
  <si>
    <t>WORKING FUNDS - SHWD</t>
  </si>
  <si>
    <t>WORKING FUNDS - LAND</t>
  </si>
  <si>
    <t>WORKING FUNDS - APPL</t>
  </si>
  <si>
    <t>WKING FUNDS - ENG -</t>
  </si>
  <si>
    <t>WORKING FUNDS - WC</t>
  </si>
  <si>
    <t>COOS COUNTY CLEAR</t>
  </si>
  <si>
    <t>A/R-SERVICE</t>
  </si>
  <si>
    <t>A/R - CONTRA-CLN ENE</t>
  </si>
  <si>
    <t>A/R-OPTIMIZATION REC</t>
  </si>
  <si>
    <t>A/R-COMMERCIAL</t>
  </si>
  <si>
    <t>A/R-INDUSTRIAL FIRM</t>
  </si>
  <si>
    <t>A/R-INDUSTRIAL INT</t>
  </si>
  <si>
    <t>A/R GST TAX PAID</t>
  </si>
  <si>
    <t>A/R-GENERAL</t>
  </si>
  <si>
    <t>A/R GEN CONVERSION</t>
  </si>
  <si>
    <t>A/R-GAP</t>
  </si>
  <si>
    <t>A/R OTHER</t>
  </si>
  <si>
    <t>A/R - INTERSTATE STO</t>
  </si>
  <si>
    <t>A/R - P CARDS</t>
  </si>
  <si>
    <t>A/R LIFE INSURANCE</t>
  </si>
  <si>
    <t>A/R - WC MCRAE</t>
  </si>
  <si>
    <t>A/R - WC POWELL</t>
  </si>
  <si>
    <t>A/R - WC GAUTHIER</t>
  </si>
  <si>
    <t>A/R - WC SHIRRELL</t>
  </si>
  <si>
    <t>A/R-CITY OF COTTAGE</t>
  </si>
  <si>
    <t>ACCR REV UNB WRM</t>
  </si>
  <si>
    <t>ACCR REV UNB</t>
  </si>
  <si>
    <t>NWN REC AFFIL</t>
  </si>
  <si>
    <t>NWN REC AFFIL CLEAR</t>
  </si>
  <si>
    <t>INTERCO RECEIVABLES</t>
  </si>
  <si>
    <t>INTERCO REC CLEARING</t>
  </si>
  <si>
    <t>TAXSHARE INTERCO REC</t>
  </si>
  <si>
    <t>PROV-UNCOLL RESIDEN</t>
  </si>
  <si>
    <t>PROV-UNCOLL COMMER</t>
  </si>
  <si>
    <t>PROV-UNCOLL IND FIRM</t>
  </si>
  <si>
    <t>PROV-UNCOLL IND INT</t>
  </si>
  <si>
    <t>PROV-UNCOL REVENUE</t>
  </si>
  <si>
    <t>PROV-UNCOL REV WARM</t>
  </si>
  <si>
    <t>PROV-UNCOLL MISC</t>
  </si>
  <si>
    <t>REG ASSET RECLASS-ST</t>
  </si>
  <si>
    <t>CUR REG ASSETS - TAX</t>
  </si>
  <si>
    <t>ENV ASSET ST RECLASS</t>
  </si>
  <si>
    <t>PENSION CUR REG ASST</t>
  </si>
  <si>
    <t>ST REG LOSS SWAP FC</t>
  </si>
  <si>
    <t>ST REG LOSS PHYSICAL</t>
  </si>
  <si>
    <t>PHY OPT-ST LOSS REG</t>
  </si>
  <si>
    <t>ST GAIN FAS SWAP FC</t>
  </si>
  <si>
    <t>ST GAIN FAS PHYSICAL</t>
  </si>
  <si>
    <t>PHYSICAL OPT-ST GAIN</t>
  </si>
  <si>
    <t>UNDRGRD STG MIST</t>
  </si>
  <si>
    <t>UNDRGRD STG-JP</t>
  </si>
  <si>
    <t>LNG STORAGE-GASCO</t>
  </si>
  <si>
    <t>LNG STORAGE-NEWPORT</t>
  </si>
  <si>
    <t>UNDRGRD STG - OPTN</t>
  </si>
  <si>
    <t>MAT &amp; SUPPLIES-GEN</t>
  </si>
  <si>
    <t>INVENTORY CONVERSION</t>
  </si>
  <si>
    <t>PURCHASED APPL-PTLD-</t>
  </si>
  <si>
    <t>MAT &amp; SUPPLIES-POSTA</t>
  </si>
  <si>
    <t>INVEN RESERVE - UTIL</t>
  </si>
  <si>
    <t>INVEN RESERVE - APP</t>
  </si>
  <si>
    <t>MAT &amp; SUPPLIES-ODORA</t>
  </si>
  <si>
    <t>MAT &amp; SUPP-DIESEL AU</t>
  </si>
  <si>
    <t>MAT &amp; SUPP-UNLEADED</t>
  </si>
  <si>
    <t>RTC INVENTORY</t>
  </si>
  <si>
    <t>SMART ENERGY RTC</t>
  </si>
  <si>
    <t>RTC OFFTAKES IN TRAN</t>
  </si>
  <si>
    <t>RTC INVEST INV WIP</t>
  </si>
  <si>
    <t>PREPMTS-NOTE DISC</t>
  </si>
  <si>
    <t>PREPMTS-PROP TAXES</t>
  </si>
  <si>
    <t>PREPMTS-OTHER TAXES</t>
  </si>
  <si>
    <t>PREPD LEASES &amp; MAINT</t>
  </si>
  <si>
    <t>PREPAID NT SYSTEM EX</t>
  </si>
  <si>
    <t>PREPMTS-BONUS</t>
  </si>
  <si>
    <t>PRE-PD ANNUAL TRIMET</t>
  </si>
  <si>
    <t>PREPMTS-INSURANCE</t>
  </si>
  <si>
    <t>PREP SHELF REG EXP</t>
  </si>
  <si>
    <t>PREPMTS-MISC</t>
  </si>
  <si>
    <t>PPD STORAGE RENT</t>
  </si>
  <si>
    <t>PPD POST-ACCT SERVIC</t>
  </si>
  <si>
    <t>PPD POSTAGE - OTHER</t>
  </si>
  <si>
    <t>PREPMTS-NPC DEM CHGE</t>
  </si>
  <si>
    <t>PREPMTS-DEC-NOV DEM</t>
  </si>
  <si>
    <t>WC INS Recover - ST</t>
  </si>
  <si>
    <t>US BANK-OLGA INVEST</t>
  </si>
  <si>
    <t>US BANK-OLIEE INVEST</t>
  </si>
  <si>
    <t>SMART ENERGY INVEST</t>
  </si>
  <si>
    <t>N. MIST ST LEASE REC</t>
  </si>
  <si>
    <t>PP Underiv Capital</t>
  </si>
  <si>
    <t>PP Salvage</t>
  </si>
  <si>
    <t>PLANT VOH CLEARING</t>
  </si>
  <si>
    <t>PLANT COH DR CLEAR</t>
  </si>
  <si>
    <t>PLANT COH CR CLEAR</t>
  </si>
  <si>
    <t>UTIL PLANT IN SVCE</t>
  </si>
  <si>
    <t>N. MIST UTL PL IN SR</t>
  </si>
  <si>
    <t>NWN ONLY N. MIST UTI</t>
  </si>
  <si>
    <t>PLANT RECLASS-LEASE</t>
  </si>
  <si>
    <t>N. MIST GROSS PT OFF</t>
  </si>
  <si>
    <t>UTIL PL IN SVCE CNVS</t>
  </si>
  <si>
    <t>PROP HELD/FUT USE</t>
  </si>
  <si>
    <t>COMPL CONST NOT CLAS</t>
  </si>
  <si>
    <t>N. MIST CON COMP NYC</t>
  </si>
  <si>
    <t>FIN UTIL LEAS ASSET</t>
  </si>
  <si>
    <t>MANUAL LEASE ASSET</t>
  </si>
  <si>
    <t>CONST WORK IN PROGR</t>
  </si>
  <si>
    <t>CWIP UTILITY</t>
  </si>
  <si>
    <t>GAS STR UNDRGD-BRUER</t>
  </si>
  <si>
    <t>GAS STR UNDRGD-AL's</t>
  </si>
  <si>
    <t>GAS STR UNDRGD-BUSCH</t>
  </si>
  <si>
    <t>GAS STR UNDRGD-ADAMS</t>
  </si>
  <si>
    <t>GAS STR UNDRGD-REICH</t>
  </si>
  <si>
    <t>GAS STR UNDRGD-SO CA</t>
  </si>
  <si>
    <t>GAS STR UNDRGD-SCHLK</t>
  </si>
  <si>
    <t>GAS STR UNDRGD-NEWTO</t>
  </si>
  <si>
    <t>NON-UTIL PROP-DOCK</t>
  </si>
  <si>
    <t>NON-UTIL PROP-LAND</t>
  </si>
  <si>
    <t>NON-UTIL PROP-OIL ST</t>
  </si>
  <si>
    <t>NON-UTIL PROP-APPL C</t>
  </si>
  <si>
    <t>NON-UTIL PROP-STORAG</t>
  </si>
  <si>
    <t>NON-UTIL PLANT CLEAR</t>
  </si>
  <si>
    <t>NON-UTIL PROP-GARDEN</t>
  </si>
  <si>
    <t>NON-UTIL PROP-MISC</t>
  </si>
  <si>
    <t>GAS STD UNGRD-ST HEL</t>
  </si>
  <si>
    <t>CWIP NON UTILITY</t>
  </si>
  <si>
    <t>RWIP-REMOVAL-B CHARG</t>
  </si>
  <si>
    <t>SWIP-SALV UTILITY PL</t>
  </si>
  <si>
    <t>SWIP-SALV TRANSP C C</t>
  </si>
  <si>
    <t>SWIP-SALV POWER EQUI</t>
  </si>
  <si>
    <t>N. MIST SWIP</t>
  </si>
  <si>
    <t>RESERVE ADJ FOR AMOR</t>
  </si>
  <si>
    <t>ACCUM DEPR UT-GAINLO</t>
  </si>
  <si>
    <t>DEP PROV-UTIL PLANT</t>
  </si>
  <si>
    <t>DEP PROV-TRANS EQUIP</t>
  </si>
  <si>
    <t>A/D-TRANS EQUIP PROV</t>
  </si>
  <si>
    <t>A/D-POWER EQUIP PROV</t>
  </si>
  <si>
    <t>DEP PROV-POWER EQUIP</t>
  </si>
  <si>
    <t>N. MIST UTL PL DEPR</t>
  </si>
  <si>
    <t>NWN ONLY N. MIST DEP</t>
  </si>
  <si>
    <t>NWN ONLY N. MIST GAI</t>
  </si>
  <si>
    <t>PLANT RECLASS-DEPR</t>
  </si>
  <si>
    <t>N. MIST ACC DEPR OFF</t>
  </si>
  <si>
    <t>COST OF REMOVAL</t>
  </si>
  <si>
    <t>DEP PROV-UTIL OR MET</t>
  </si>
  <si>
    <t>DEP PROV-UTIL WA MET</t>
  </si>
  <si>
    <t>FIN UTIL LEA ACC DEP</t>
  </si>
  <si>
    <t>SWIP-SALV NON UTILIT</t>
  </si>
  <si>
    <t>ACCUM DEP NONUTILITY</t>
  </si>
  <si>
    <t>DEP PROV-DOCK/OIL TK</t>
  </si>
  <si>
    <t>DEP PROV-INT STOR</t>
  </si>
  <si>
    <t>UNAMTZD LOSS 9.75%</t>
  </si>
  <si>
    <t>UNAMTZD EXPENSE 5.62</t>
  </si>
  <si>
    <t>LT REG LOSS SWAP FC</t>
  </si>
  <si>
    <t>LT REG LOSS PHYSICAL</t>
  </si>
  <si>
    <t>FAS 109 DFED ASSET</t>
  </si>
  <si>
    <t>Tax - AFUDC Eq Rec</t>
  </si>
  <si>
    <t>TAX NMEP AFDUCT EQ R</t>
  </si>
  <si>
    <t>ENV REG DEF-GASCO</t>
  </si>
  <si>
    <t>ENV REG DEF-SIL</t>
  </si>
  <si>
    <t>ENV REG DEF-HARBOR</t>
  </si>
  <si>
    <t>ENV REG DEF-PGM</t>
  </si>
  <si>
    <t>ENV REG DEF-OR STEEL</t>
  </si>
  <si>
    <t>ENV REG DEF-CENTRAL</t>
  </si>
  <si>
    <t>OR-ENVIRON RECOVERY</t>
  </si>
  <si>
    <t>ENV BASE RATE DEF</t>
  </si>
  <si>
    <t>WA ENV REG DEF-GASCO</t>
  </si>
  <si>
    <t>WA ENV REG DEF-HARBR</t>
  </si>
  <si>
    <t>WA-ENVIRON RECOVERY</t>
  </si>
  <si>
    <t>ENVIR WA Int &amp; Spend</t>
  </si>
  <si>
    <t>ENVIRO POST PRUDENCE</t>
  </si>
  <si>
    <t>ENVIRON. SRRM AMORT.</t>
  </si>
  <si>
    <t>AMORT-ECRM ENV COST</t>
  </si>
  <si>
    <t>DBP PENSION COSTS</t>
  </si>
  <si>
    <t>FAS 106 COSTS</t>
  </si>
  <si>
    <t>WACOG DEF - OR</t>
  </si>
  <si>
    <t>WACOG AMORT - OR</t>
  </si>
  <si>
    <t>SEC DEF INT RV WACOG</t>
  </si>
  <si>
    <t>DEMAND DEF - OR</t>
  </si>
  <si>
    <t>DEMAND AMORT - OR</t>
  </si>
  <si>
    <t>SEC DEF INT RV DEMND</t>
  </si>
  <si>
    <t>COOS CNTY DEM DEF</t>
  </si>
  <si>
    <t>WACOG DEF - WA</t>
  </si>
  <si>
    <t>WACOG AMORT - WA</t>
  </si>
  <si>
    <t>DEMAND DEF - WA</t>
  </si>
  <si>
    <t>DEMAND AMORT - WA</t>
  </si>
  <si>
    <t>SEAS DEMAND DEF - OR</t>
  </si>
  <si>
    <t>OR WAGOC EQUAL</t>
  </si>
  <si>
    <t>SEC DEF INT REV DMND</t>
  </si>
  <si>
    <t>OR HORIZON O&amp;M DEFER</t>
  </si>
  <si>
    <t>WA HORIZON O&amp;M DEFER</t>
  </si>
  <si>
    <t>OR COVID19 UNCOL DEF</t>
  </si>
  <si>
    <t>OR COVID LAT FEE &amp; O</t>
  </si>
  <si>
    <t>OR COVID19 OTHER DEF</t>
  </si>
  <si>
    <t>WA COVID19 UNCOL DEF</t>
  </si>
  <si>
    <t>WA COVID LAT FEE DEF</t>
  </si>
  <si>
    <t>WA COVID19 OTHER DEF</t>
  </si>
  <si>
    <t>OR COVID COST SAV DE</t>
  </si>
  <si>
    <t>WA COVID COST SAV DE</t>
  </si>
  <si>
    <t>OR COVID LATE FEE RS</t>
  </si>
  <si>
    <t>WA COVID LATE FEE RS</t>
  </si>
  <si>
    <t>OR COVID AMP</t>
  </si>
  <si>
    <t>WA COVID AMP</t>
  </si>
  <si>
    <t>OR COVID19 DEF AMORT</t>
  </si>
  <si>
    <t>OR COVID LATEFEE AMT</t>
  </si>
  <si>
    <t>TSA SEC DIR2B OM OR</t>
  </si>
  <si>
    <t>OR TSA SECUR OM AMRT</t>
  </si>
  <si>
    <t>TSA SEC DIR2 COS OR</t>
  </si>
  <si>
    <t>OR TSA SECUR COS AMT</t>
  </si>
  <si>
    <t>TSA SEC DIR2B OM WA</t>
  </si>
  <si>
    <t>TSA SEC DIR2B COS WA</t>
  </si>
  <si>
    <t>UNBILLED EST AMORT</t>
  </si>
  <si>
    <t>250 TAYLOR LEASE DEF</t>
  </si>
  <si>
    <t>OR CAT AMORTIZATION</t>
  </si>
  <si>
    <t>SEC DEF INT REV IND</t>
  </si>
  <si>
    <t>WA RATE MITIG DEF</t>
  </si>
  <si>
    <t>DEF OR INDSTRIAL DSM</t>
  </si>
  <si>
    <t>OR RATE MITIG DEF</t>
  </si>
  <si>
    <t>AMORT OR DSM-INDUSTR</t>
  </si>
  <si>
    <t>DEF WA GREAT PROGRAM</t>
  </si>
  <si>
    <t>AMORT WA GREAT PRGM</t>
  </si>
  <si>
    <t>DEFER OR PUC FEE</t>
  </si>
  <si>
    <t>AMORT OR PUC FEE</t>
  </si>
  <si>
    <t>OR DEF WARM - Res</t>
  </si>
  <si>
    <t>Amort OR DEF WARM R</t>
  </si>
  <si>
    <t>OR DEF WARM - Com</t>
  </si>
  <si>
    <t>Amort OR DEF WARM C</t>
  </si>
  <si>
    <t>WS Pen Reg Asset-OR</t>
  </si>
  <si>
    <t>West States CP - OR</t>
  </si>
  <si>
    <t>WS Pen Reg Asset-WA</t>
  </si>
  <si>
    <t>West States CP - WA</t>
  </si>
  <si>
    <t>OR COM 31 DECOUP DEF</t>
  </si>
  <si>
    <t>OR COM 31 DECOUP AMR</t>
  </si>
  <si>
    <t>SEC ADJ COM 31 D DEF</t>
  </si>
  <si>
    <t>OR COM 3 DECOUP AMRT</t>
  </si>
  <si>
    <t>OR COMM 3 DECOUP DEF</t>
  </si>
  <si>
    <t>SEC INT ADJ COM DECG</t>
  </si>
  <si>
    <t>SEC INT ADJ RES DECG</t>
  </si>
  <si>
    <t>Amort-SEC Def. Int</t>
  </si>
  <si>
    <t>DECOUP DEF OR - RES</t>
  </si>
  <si>
    <t>INTERVENER FUNDING</t>
  </si>
  <si>
    <t>AMORT OR DECOUP-RES</t>
  </si>
  <si>
    <t>NWIGU INTERVENOR MAT</t>
  </si>
  <si>
    <t>OR ENV SITE UNA RES</t>
  </si>
  <si>
    <t>OR ONLY ENV SITE UNA</t>
  </si>
  <si>
    <t>DEFER- INTERV ISSUE</t>
  </si>
  <si>
    <t>AMORT - CUB INTERVEN</t>
  </si>
  <si>
    <t>AMORT - NWIGU INTERV</t>
  </si>
  <si>
    <t>WA ENERGY EFFICIENCY</t>
  </si>
  <si>
    <t>AMORT SCH 178 RESID.</t>
  </si>
  <si>
    <t>WA - LIEE DEF</t>
  </si>
  <si>
    <t>WA - LIEE AMORT</t>
  </si>
  <si>
    <t>AMORT WA DSM</t>
  </si>
  <si>
    <t>WA EE DEF-HISTORICAL</t>
  </si>
  <si>
    <t>WA EE DEF - TRUEUP</t>
  </si>
  <si>
    <t>DEF GEOTEE - COM</t>
  </si>
  <si>
    <t>DEF GEOTEE - RES</t>
  </si>
  <si>
    <t>PENSION BALANCING-OR</t>
  </si>
  <si>
    <t>MLT FAM SCHD405 PMTS</t>
  </si>
  <si>
    <t>MLT FAM SCHD4 AMORT</t>
  </si>
  <si>
    <t>AMORT WA CONSERV ASS</t>
  </si>
  <si>
    <t>HB 2475-LOW INC BILL</t>
  </si>
  <si>
    <t>OR DEF-HOOD RIV SVC</t>
  </si>
  <si>
    <t>WA DEF-WHITE S SVC R</t>
  </si>
  <si>
    <t>REG ASSET RECLASS-LT</t>
  </si>
  <si>
    <t>RNG ADJ MECH DEF</t>
  </si>
  <si>
    <t>RNG INV DEF-LEX SHAR</t>
  </si>
  <si>
    <t>OR CPP DEF TRANSP</t>
  </si>
  <si>
    <t>OR CPP AMORT TRANSP</t>
  </si>
  <si>
    <t>OR CPP DEF SPEC CONT</t>
  </si>
  <si>
    <t>FAS133 L.T. GAIN SW&amp;</t>
  </si>
  <si>
    <t>FAS 133 L.T. GAIN PH</t>
  </si>
  <si>
    <t>PHYSICAL OPT-LT GAIN</t>
  </si>
  <si>
    <t>CSV EDC LIFE INSUR</t>
  </si>
  <si>
    <t>CSV DDC W/ TOLI</t>
  </si>
  <si>
    <t>CSV COLI 6/19 YE</t>
  </si>
  <si>
    <t>CSV ESRIP W/ TOLI</t>
  </si>
  <si>
    <t>CSV TODD LIFE INSUR</t>
  </si>
  <si>
    <t>SUP TRUST DC PLAN 1</t>
  </si>
  <si>
    <t>SUP TRUST DC PLAN 2</t>
  </si>
  <si>
    <t>SUP TRUST SERP PLAN1</t>
  </si>
  <si>
    <t>SUP TRUST SERP PLAN2</t>
  </si>
  <si>
    <t>ROU UTIL LEASE ASSET</t>
  </si>
  <si>
    <t>ROU UTIL LS ASS-250</t>
  </si>
  <si>
    <t>ROU UTIL LEAS ACC DE</t>
  </si>
  <si>
    <t>LEASE RECEIVABLE- LT</t>
  </si>
  <si>
    <t>N. MIST LT LEASE REC</t>
  </si>
  <si>
    <t>CLOUD UTIL PLANT INS</t>
  </si>
  <si>
    <t>CWIP - CLOUD UTIL</t>
  </si>
  <si>
    <t>CLD SW UTI PLANT INS</t>
  </si>
  <si>
    <t>CLOUD UTL PL DEPR</t>
  </si>
  <si>
    <t>BONUS POH CLEARING</t>
  </si>
  <si>
    <t>POH CLEARING</t>
  </si>
  <si>
    <t>Long Term Prepaids</t>
  </si>
  <si>
    <t>WC INS Recover - LT</t>
  </si>
  <si>
    <t>UNAMT DEBT EXP LOC</t>
  </si>
  <si>
    <t>Def Ince-Sng Fam Con</t>
  </si>
  <si>
    <t>Acc Amort - DI - SFC</t>
  </si>
  <si>
    <t>Def Ince-Mltf Mult M</t>
  </si>
  <si>
    <t>Acc Amort - DI - MMM</t>
  </si>
  <si>
    <t>Def Incen-WA Single</t>
  </si>
  <si>
    <t>Acc Amort Def Incent</t>
  </si>
  <si>
    <t>LEASE CLEARING</t>
  </si>
  <si>
    <t>LEASE ASSET CLEARING</t>
  </si>
  <si>
    <t>CIS SUSPENSE</t>
  </si>
  <si>
    <t>SUSPENSE</t>
  </si>
  <si>
    <t>PRELIMINARY SURVEYS</t>
  </si>
  <si>
    <t>CLEARING</t>
  </si>
  <si>
    <t>MULT CNTY TAX</t>
  </si>
  <si>
    <t>METRO SHS TAX</t>
  </si>
  <si>
    <t>ACCOUNT ADJUSTMENTS</t>
  </si>
  <si>
    <t>LG COMP MAINT 17 Cst</t>
  </si>
  <si>
    <t>COMP MAINT AMORT2013</t>
  </si>
  <si>
    <t>COMP MAINT 2009 Cost</t>
  </si>
  <si>
    <t>LRG COMP MAINT AMORT</t>
  </si>
  <si>
    <t>2022 GC600 NU COST</t>
  </si>
  <si>
    <t>2022 GC600 NU AMORT</t>
  </si>
  <si>
    <t>N LNG COMP MAINT Exp</t>
  </si>
  <si>
    <t>2022 GC600 UTIL COST</t>
  </si>
  <si>
    <t>2022 GC600 UTIL AMOR</t>
  </si>
  <si>
    <t>N LNG COMP MAINT Amo</t>
  </si>
  <si>
    <t>Mist 500 Compr Main</t>
  </si>
  <si>
    <t>Mist500COMP MAIN Amo</t>
  </si>
  <si>
    <t>Mist600Comp Maint-18</t>
  </si>
  <si>
    <t>Mist 600 Comp Amort</t>
  </si>
  <si>
    <t>2019 GC300 COMP COST</t>
  </si>
  <si>
    <t>2019 GC300 COMP AMOR</t>
  </si>
  <si>
    <t>2019 GC400 COMP COST</t>
  </si>
  <si>
    <t>2019 GC400 COMP AMOR</t>
  </si>
  <si>
    <t>2019 GC500 COMP COST</t>
  </si>
  <si>
    <t>2019 GC500 COMP AMOR</t>
  </si>
  <si>
    <t>2019 GC600 COMP COST</t>
  </si>
  <si>
    <t>2019 GC600 COMP AMOR</t>
  </si>
  <si>
    <t>2019 GC600 COMP UT C</t>
  </si>
  <si>
    <t>2019 GC600 COMP UT A</t>
  </si>
  <si>
    <t>SALEM COMP REBUI COS</t>
  </si>
  <si>
    <t>2022 GC500 CENTRIFUG</t>
  </si>
  <si>
    <t>DELL LEASE DEFERRED</t>
  </si>
  <si>
    <t>SALEM COMP REBUI AMO</t>
  </si>
  <si>
    <t>2022 GC500 CENTRIGUG</t>
  </si>
  <si>
    <t>NON-UTILITY LEASEHOL</t>
  </si>
  <si>
    <t>AMT OF NON-UTILITY L</t>
  </si>
  <si>
    <t>GAIN TRUCK LOT LHI</t>
  </si>
  <si>
    <t>LH Imp-250 Taylor HQ</t>
  </si>
  <si>
    <t>AMT-LH 250 Taylor HQ</t>
  </si>
  <si>
    <t>OPS LEASEHOLD IMPROV</t>
  </si>
  <si>
    <t>AMORT GAIN ON TRUCK</t>
  </si>
  <si>
    <t>AMORT - OPS LEASEHOL</t>
  </si>
  <si>
    <t>ALBANY LEASEHOLD IMP</t>
  </si>
  <si>
    <t>AMORT - ALB LEASEHOL</t>
  </si>
  <si>
    <t>Livingston Tower LHI</t>
  </si>
  <si>
    <t>LIVING TOWNE LHI AMO</t>
  </si>
  <si>
    <t>ONE NECK BEND LHI</t>
  </si>
  <si>
    <t>ONENECK BEND LHI AMR</t>
  </si>
  <si>
    <t>ST. HONORE LHI COSTS</t>
  </si>
  <si>
    <t>ST. HONORE LHI AMORT</t>
  </si>
  <si>
    <t>DAIRY BUIL LHI COSTS</t>
  </si>
  <si>
    <t>INVEST NW ENERGYCORP</t>
  </si>
  <si>
    <t>INVEST CASH NWENERGY</t>
  </si>
  <si>
    <t>INVEST IN RNG HOLDCO</t>
  </si>
  <si>
    <t>INVEST CASH RNG HOLD</t>
  </si>
  <si>
    <t>N/P COM PAPER</t>
  </si>
  <si>
    <t>DEBT ISSU COST-CURRE</t>
  </si>
  <si>
    <t>GR/IR</t>
  </si>
  <si>
    <t>GR/IR CONVERSION</t>
  </si>
  <si>
    <t>A/P VOUCHERS</t>
  </si>
  <si>
    <t>A/P VOUCH CONVERSION</t>
  </si>
  <si>
    <t>EMPLOYEE VENDOR</t>
  </si>
  <si>
    <t>A/P ACCRUED INV</t>
  </si>
  <si>
    <t>PERFORMANCE BONUS AC</t>
  </si>
  <si>
    <t>DEMAND CHARGE EQUALI</t>
  </si>
  <si>
    <t>A/P EQUAL PAY BAL</t>
  </si>
  <si>
    <t>COG LIABILITY</t>
  </si>
  <si>
    <t>RECLASS - CHECK O/D</t>
  </si>
  <si>
    <t>CLN ENERGY WORKS PDX</t>
  </si>
  <si>
    <t>A/P OFFICE PAYROLL</t>
  </si>
  <si>
    <t>A/P HOURLY PAYROLL</t>
  </si>
  <si>
    <t>A/P PENSION</t>
  </si>
  <si>
    <t>FLEX SPENDING ACCT</t>
  </si>
  <si>
    <t>ACCRUED SEVERANCE</t>
  </si>
  <si>
    <t>HEALTH SAVINGS ACCT</t>
  </si>
  <si>
    <t>A/P HOURLY PTO-BARGA</t>
  </si>
  <si>
    <t>OTHER OVERHEAD EXEC</t>
  </si>
  <si>
    <t>OTHER OVERHEAD ALLOC</t>
  </si>
  <si>
    <t>OT/DB OVERHEAD ALLOC</t>
  </si>
  <si>
    <t>A/P TAX LEVY/GARNISH</t>
  </si>
  <si>
    <t>A/P - CONCUR</t>
  </si>
  <si>
    <t>A/P UNION DUES-GAS W</t>
  </si>
  <si>
    <t>A/P NGPAC</t>
  </si>
  <si>
    <t>A/P EMP SAVINGS PLAN</t>
  </si>
  <si>
    <t>A/P GAS TRANSP IMBAL</t>
  </si>
  <si>
    <t>A/P MELODY TEPPOLA</t>
  </si>
  <si>
    <t>A/P YOURCAUSE</t>
  </si>
  <si>
    <t>OTHER BONUS LIAB</t>
  </si>
  <si>
    <t>Safety Gear Enhanc F</t>
  </si>
  <si>
    <t>TX COL PAY-FED W/H</t>
  </si>
  <si>
    <t>TX COL PAY-SOC SEC W</t>
  </si>
  <si>
    <t>TX COL PAY-ST W/H</t>
  </si>
  <si>
    <t>TX COL PAY-FED W/H P</t>
  </si>
  <si>
    <t>TX COL PAY-ST W/H PE</t>
  </si>
  <si>
    <t>TX COL PAY-MEDICARE</t>
  </si>
  <si>
    <t>NWN PAY TO AFFIL</t>
  </si>
  <si>
    <t>NWN PAY AFFIL CONV</t>
  </si>
  <si>
    <t>NWN TAXSHARE PAY AFF</t>
  </si>
  <si>
    <t>INTERCO PAYABLES</t>
  </si>
  <si>
    <t>TAXSHARE INTERCO PAY</t>
  </si>
  <si>
    <t>TAX ACC-OPER PROP-OR</t>
  </si>
  <si>
    <t>TAX ACC-OPER PROP-WA</t>
  </si>
  <si>
    <t>TAX ACC-BUSINESS-WA</t>
  </si>
  <si>
    <t>TAX ACC-COMPENSATING</t>
  </si>
  <si>
    <t>OR CAT</t>
  </si>
  <si>
    <t>INC TAX ACC-FED</t>
  </si>
  <si>
    <t>INC TAX ACC-STATE</t>
  </si>
  <si>
    <t>TAX ACC-METRO SHS TA</t>
  </si>
  <si>
    <t>TAX ACC-FRAN-UNBLD</t>
  </si>
  <si>
    <t>TAX ACC-FRAN-UNB WAR</t>
  </si>
  <si>
    <t>TAX ACC-PR DFD 6.2%</t>
  </si>
  <si>
    <t>TAX ACC-SO CLAC 98</t>
  </si>
  <si>
    <t>TAX ACC-PAYROLL</t>
  </si>
  <si>
    <t>TAX ACC-UNEMP-OR</t>
  </si>
  <si>
    <t>TAX ACC-UNEMP-WA</t>
  </si>
  <si>
    <t>TAX ACC-FED UNEMP</t>
  </si>
  <si>
    <t>TAX ACC-FED UNEMP-WA</t>
  </si>
  <si>
    <t>TAX ACC-PAYROLL-SOC</t>
  </si>
  <si>
    <t>TAX ACC-PAYROLL-TRI-</t>
  </si>
  <si>
    <t>TAX ACC-LANE CO TRAN</t>
  </si>
  <si>
    <t>TAX ACC-PAYROLL-MEDI</t>
  </si>
  <si>
    <t>TAX ACC-PAYROLL SEVE</t>
  </si>
  <si>
    <t>TAX ACC BONUS</t>
  </si>
  <si>
    <t>TAX ACC-MULT CO</t>
  </si>
  <si>
    <t>FRAN TAX - PORTLAND</t>
  </si>
  <si>
    <t>FRAN TAX - ALBANY</t>
  </si>
  <si>
    <t>FRAN TAX - AURORA</t>
  </si>
  <si>
    <t>FRAN TAX - CORVALLIS</t>
  </si>
  <si>
    <t>FRAN TAX - FAIRVIEW</t>
  </si>
  <si>
    <t>FRAN TAX - GERVAIS</t>
  </si>
  <si>
    <t>FRAN TAX - HUBBARD</t>
  </si>
  <si>
    <t>FRAN TAX - LEBANON</t>
  </si>
  <si>
    <t>FRAN TAX - MILWAUKIE</t>
  </si>
  <si>
    <t>FRANTAX - MT ANGEL</t>
  </si>
  <si>
    <t>FRAN TAX - SALEM</t>
  </si>
  <si>
    <t>FRANTAX - SILVERTON</t>
  </si>
  <si>
    <t>FRAN TAX - TROUTDALE</t>
  </si>
  <si>
    <t>FRAN TAX - WEST LINN</t>
  </si>
  <si>
    <t>FRAN TAX - WOODBURN</t>
  </si>
  <si>
    <t>FRAN TAX - BEAVERTON</t>
  </si>
  <si>
    <t>FRAN TAX - DALLAS</t>
  </si>
  <si>
    <t>FRAN TAX - MONMOUTH</t>
  </si>
  <si>
    <t>FRAN TAX - INDEPENDE</t>
  </si>
  <si>
    <t>FRANTAX - TUALATIN</t>
  </si>
  <si>
    <t>FRAN TAX - LAKE OSWE</t>
  </si>
  <si>
    <t>FRAN TAX - NEWBERG</t>
  </si>
  <si>
    <t>FRAN TAX - SHERWOOD</t>
  </si>
  <si>
    <t>FRAN TAX - HILLSBORO</t>
  </si>
  <si>
    <t>FRAN TAX - FOREST GR</t>
  </si>
  <si>
    <t>FRAN TAX - CORNELIUS</t>
  </si>
  <si>
    <t>FRAN TAX - GRESHAM</t>
  </si>
  <si>
    <t>FRAN TAX - GLADSTONE</t>
  </si>
  <si>
    <t>FRAN TAX - OREGON CI</t>
  </si>
  <si>
    <t>FRAN TAX - WOOD VILL</t>
  </si>
  <si>
    <t>FRAN TAX - EUGENE</t>
  </si>
  <si>
    <t>FRAN TAX - SPRINGFIE</t>
  </si>
  <si>
    <t>FRAN TAX - THE DALLE</t>
  </si>
  <si>
    <t>FRAN TAX - TURNER</t>
  </si>
  <si>
    <t>FRAN TAX - COBURG</t>
  </si>
  <si>
    <t>FRAN TAX - ST HELENS</t>
  </si>
  <si>
    <t>FRANTAX - SCAPPOOSE</t>
  </si>
  <si>
    <t>FRAN TAX - TIGARD</t>
  </si>
  <si>
    <t>FRAN TAX - SWEET HOM</t>
  </si>
  <si>
    <t>FRAN TAX - HOOD RIVE</t>
  </si>
  <si>
    <t>FRANTAX - STAYTON</t>
  </si>
  <si>
    <t>FRANTAX - AUMSVILLE</t>
  </si>
  <si>
    <t>FRANTAX - LYONS</t>
  </si>
  <si>
    <t>FRANTAX - MILL CITY</t>
  </si>
  <si>
    <t>FRAN TAX - JUNCTION</t>
  </si>
  <si>
    <t>FRAN TAX - COTTAGE G</t>
  </si>
  <si>
    <t>FRAN TAX - CRESWELL</t>
  </si>
  <si>
    <t>FRAN TAX - COLUMBIA</t>
  </si>
  <si>
    <t>FRANTAX - PHILOMATH</t>
  </si>
  <si>
    <t>FRAN TAX - DONALD</t>
  </si>
  <si>
    <t>FRAN TAX - MCMINNVIL</t>
  </si>
  <si>
    <t>FRAN TAX - AMITY</t>
  </si>
  <si>
    <t>FRAN TAX - HALSEY</t>
  </si>
  <si>
    <t>FRAN TAX - HARRISBUR</t>
  </si>
  <si>
    <t>FRAN TAX - BROWNSVIL</t>
  </si>
  <si>
    <t>FRAN TAX - NORTH PLA</t>
  </si>
  <si>
    <t>FRAN TAX - ASTORIA</t>
  </si>
  <si>
    <t>FRAN TAX - CLATSKANI</t>
  </si>
  <si>
    <t>FRAN TAX - JEFFERSON</t>
  </si>
  <si>
    <t>FRAN TAX - SCIO</t>
  </si>
  <si>
    <t>FRAN TAX - SUBLIMITY</t>
  </si>
  <si>
    <t>FRAN TAX - MOLALLA</t>
  </si>
  <si>
    <t>FRAN TAX - BARLOW</t>
  </si>
  <si>
    <t>FRAN TAX - WILLAMINA</t>
  </si>
  <si>
    <t>FRAN TAX - WATERLOO</t>
  </si>
  <si>
    <t>FRAN TAX - SODAVILLE</t>
  </si>
  <si>
    <t>FRAN TAX - RAINIER</t>
  </si>
  <si>
    <t>FRAN TAX - GEARHART</t>
  </si>
  <si>
    <t>FRAN TAX - WARRENTON</t>
  </si>
  <si>
    <t>FRAN TAX - SEASIDE</t>
  </si>
  <si>
    <t>FRAN TAX - SHERIDAN</t>
  </si>
  <si>
    <t>FRAN TAX - TOLEDO</t>
  </si>
  <si>
    <t>FRAN TAX - NEWPORT</t>
  </si>
  <si>
    <t>FRAN TAX - BANKS</t>
  </si>
  <si>
    <t>FRAN TAX - LINCOLN C</t>
  </si>
  <si>
    <t>FRAN TAX - SILETZ</t>
  </si>
  <si>
    <t>FRAN TAX - SANDY</t>
  </si>
  <si>
    <t>FRAN TAX - CANBY</t>
  </si>
  <si>
    <t>FRAN TAX - KING CITY</t>
  </si>
  <si>
    <t>FRAN TAX - HAPPY VAL</t>
  </si>
  <si>
    <t>FRAN TAX - DURHAM</t>
  </si>
  <si>
    <t>FRAN TAX - DUNDEE</t>
  </si>
  <si>
    <t>FRAN TAX - MAYWOOD P</t>
  </si>
  <si>
    <t>FRAN TAX - WILSONVIL</t>
  </si>
  <si>
    <t>FRAN TAX - JOHNSON C</t>
  </si>
  <si>
    <t>FRAN TAX - RIVERGROV</t>
  </si>
  <si>
    <t>FRAN TAX - TANGENT</t>
  </si>
  <si>
    <t>FRAN TAX - DEPOE BAY</t>
  </si>
  <si>
    <t>FRAN TAX - MILLERSBU</t>
  </si>
  <si>
    <t>FRAN TAX - ADAIR VIL</t>
  </si>
  <si>
    <t>FRAN TAX - KEIZER</t>
  </si>
  <si>
    <t>FRAN TAX - LAFAYETTE</t>
  </si>
  <si>
    <t>FRAN TAX - CANNON BE</t>
  </si>
  <si>
    <t>FRAN TAX - VERNONIA</t>
  </si>
  <si>
    <t>FRAN TAX - COOS BAY</t>
  </si>
  <si>
    <t>FRAN TAX - NORTH BEN</t>
  </si>
  <si>
    <t>FRAN TAX - MYRTLE PO</t>
  </si>
  <si>
    <t>FRAN TAX - COQUILLE</t>
  </si>
  <si>
    <t>WASH EXCISE TAX PYMN</t>
  </si>
  <si>
    <t>INCOME TAX RECLASS</t>
  </si>
  <si>
    <t>FRANCHISE TAX - WA</t>
  </si>
  <si>
    <t>INT ACC-COMMIT COMMI</t>
  </si>
  <si>
    <t>INT ACC-8.26% NOTES</t>
  </si>
  <si>
    <t>INT ACC-6.52% NOTES</t>
  </si>
  <si>
    <t>INT ACC-7.05% NOTE</t>
  </si>
  <si>
    <t>INT ACC-7.00% NOTE</t>
  </si>
  <si>
    <t>INT ACC-6.65% NOTE</t>
  </si>
  <si>
    <t>INT ACC-7.74% NOTE</t>
  </si>
  <si>
    <t>INT ACC-7.85% NOTE</t>
  </si>
  <si>
    <t>INT ACC-7.72% NOTE</t>
  </si>
  <si>
    <t>INT ACC-5.82% NOTE</t>
  </si>
  <si>
    <t xml:space="preserve"> INT ACC-5.66% NOTE</t>
  </si>
  <si>
    <t>INT ACC-5.62% NOTE</t>
  </si>
  <si>
    <t>INT ACC-4.7% NOTE</t>
  </si>
  <si>
    <t>INT ACC-5.25% NOTE</t>
  </si>
  <si>
    <t>INT ACC-4.00%, 2042</t>
  </si>
  <si>
    <t>INT ACC-3.542%, 2023</t>
  </si>
  <si>
    <t>INT ACC-3.211%, 2026</t>
  </si>
  <si>
    <t>INT ACC-4.136%, 2046</t>
  </si>
  <si>
    <t>INT ACC-2.822%, 2027</t>
  </si>
  <si>
    <t>INT ACC-3.685%, 2047</t>
  </si>
  <si>
    <t>INT ACC-4.11%, 2048</t>
  </si>
  <si>
    <t>INT ACC- 3.86%, 2049</t>
  </si>
  <si>
    <t>INT ACC- 3.14%, 2029</t>
  </si>
  <si>
    <t>INT ACC- 3.60%, 2050</t>
  </si>
  <si>
    <t>INT ACC - 3.07% NOTE</t>
  </si>
  <si>
    <t>INT ACC - 4.78%,2052</t>
  </si>
  <si>
    <t>ACCRUED INT PAY</t>
  </si>
  <si>
    <t>REGLIABILITY RECL-ST</t>
  </si>
  <si>
    <t>Tax - EDIT -Plant ST</t>
  </si>
  <si>
    <t>REG LIAB-TAX-EDIT-PL</t>
  </si>
  <si>
    <t>REG LIAB-TAX-EDIT-GR</t>
  </si>
  <si>
    <t>Tax -EDIT-Gas Res ST</t>
  </si>
  <si>
    <t>ISS OPT REV SHARE-OR</t>
  </si>
  <si>
    <t>ISS OPT REV SHARE-WA</t>
  </si>
  <si>
    <t>UNREALIZED OPTIMIZAT</t>
  </si>
  <si>
    <t>PROP GAIN REFUND-OR</t>
  </si>
  <si>
    <t>PROP GAIN REFUND-WA</t>
  </si>
  <si>
    <t>DEF-CURTAIL/ENTI REV</t>
  </si>
  <si>
    <t>AMT-CURTAIL/ENTI REV</t>
  </si>
  <si>
    <t>PROP SALE REFUNDS-WA</t>
  </si>
  <si>
    <t>SALE OF OPS LHI-DEFE</t>
  </si>
  <si>
    <t>SEC INT OFF ON ROR D</t>
  </si>
  <si>
    <t>N. MIST ST DEF GAIN</t>
  </si>
  <si>
    <t>FAS 133 ST REG GNS</t>
  </si>
  <si>
    <t>PHY OPT ST GAINS REG</t>
  </si>
  <si>
    <t>FAS133 S.T.  LOSS SW</t>
  </si>
  <si>
    <t>FAS133 S.T. LOSS PHY</t>
  </si>
  <si>
    <t>PHY OPT ST LOSSES</t>
  </si>
  <si>
    <t>ROU UTIL LEAS ST LIA</t>
  </si>
  <si>
    <t>ESRIP LIABILITY CURR</t>
  </si>
  <si>
    <t>SERP LIABILITY CP</t>
  </si>
  <si>
    <t>FAS 106 LIABILITY CU</t>
  </si>
  <si>
    <t>ENVIRON. LIAB. RECLA</t>
  </si>
  <si>
    <t>OTHER LIAB-UNCL OTHE</t>
  </si>
  <si>
    <t>OTHER LIAB-W/C SHIRR</t>
  </si>
  <si>
    <t>OTHER LIAB-EST W/C C</t>
  </si>
  <si>
    <t>OTHER LIAB-W/C GAUTH</t>
  </si>
  <si>
    <t>OTHER LIAB-W/C Powel</t>
  </si>
  <si>
    <t>OTHER LIAB-UNCL CUST</t>
  </si>
  <si>
    <t>OTHER LIA-WC MCRAE</t>
  </si>
  <si>
    <t>O/L - WC Reclass- ST</t>
  </si>
  <si>
    <t>OTHER LIAB-UNCL CAL</t>
  </si>
  <si>
    <t>OTHER LIAB-WK COMP</t>
  </si>
  <si>
    <t>ACCRUED DOE FEE</t>
  </si>
  <si>
    <t>West States C.P.</t>
  </si>
  <si>
    <t>DEPOSITS-DISTRIBUTOR</t>
  </si>
  <si>
    <t>DEALER DEPOSITS HVAC</t>
  </si>
  <si>
    <t>PUBLIC PURPOSE-OLGA</t>
  </si>
  <si>
    <t>PUBLIC PURPOSE-OGEE</t>
  </si>
  <si>
    <t>PUBLIC PURPOSE-OLIEE</t>
  </si>
  <si>
    <t>SMART ENERGY LIABILI</t>
  </si>
  <si>
    <t>ENERGY ASSISTANCE LI</t>
  </si>
  <si>
    <t>OR HEAT/WILLIAM</t>
  </si>
  <si>
    <t>EASCR</t>
  </si>
  <si>
    <t>OR CARES</t>
  </si>
  <si>
    <t>OR ARPA</t>
  </si>
  <si>
    <t>WA ARPA</t>
  </si>
  <si>
    <t>OR OERA</t>
  </si>
  <si>
    <t>WA OERA</t>
  </si>
  <si>
    <t>DEFD REVENUE</t>
  </si>
  <si>
    <t>APP CTR FIN DEP WFB</t>
  </si>
  <si>
    <t>MISC ACCRUED LIABILI</t>
  </si>
  <si>
    <t>PR CLR TO 602-04580</t>
  </si>
  <si>
    <t>PR CLR TO 602-02005</t>
  </si>
  <si>
    <t>PR CLR TO 603-04610</t>
  </si>
  <si>
    <t>NBU $100 CREDIT PLAN</t>
  </si>
  <si>
    <t>PAYROLL MISC</t>
  </si>
  <si>
    <t>CUSTOMER DEPOSITS</t>
  </si>
  <si>
    <t>UNPAID DEPOSIT INT</t>
  </si>
  <si>
    <t>APPLIED INITIAL DEPO</t>
  </si>
  <si>
    <t>FIN UTIL LEAS ST LIA</t>
  </si>
  <si>
    <t>FRAN TAX - MT ANGEL</t>
  </si>
  <si>
    <t>FRAN TAX - SILVERTON</t>
  </si>
  <si>
    <t>FRAN TAX - TUALATIN</t>
  </si>
  <si>
    <t>FRAN TAX - SCAPPOOSE</t>
  </si>
  <si>
    <t>FRAN TAX - STAYTON</t>
  </si>
  <si>
    <t>FRAN TAX - AUMSVILLE</t>
  </si>
  <si>
    <t>FRAN TAX - PHILOMATH</t>
  </si>
  <si>
    <t>FRAN TAX - VANCOUVER</t>
  </si>
  <si>
    <t>FRAN TAX - WASHOUGAL</t>
  </si>
  <si>
    <t>FRAN TAX - CAMAS</t>
  </si>
  <si>
    <t>FRAN TAX - BINGEN</t>
  </si>
  <si>
    <t>FRAN TAX - WHITE SAL</t>
  </si>
  <si>
    <t>FRAN TAX - BATTLEGRO</t>
  </si>
  <si>
    <t>FRAN TAX - RIDGEFIEL</t>
  </si>
  <si>
    <t>FRAN TAX - NORTH BON</t>
  </si>
  <si>
    <t>FRAN TAX - LA CENTER</t>
  </si>
  <si>
    <t>DEBT ISSU COST-CONTR</t>
  </si>
  <si>
    <t>UNAMT DEBT DIS 6.52%</t>
  </si>
  <si>
    <t>UNAMT DEBT DIS 7.05%</t>
  </si>
  <si>
    <t>UNAMT DEBT DIS 7.00%</t>
  </si>
  <si>
    <t>UNAMT DEBT DIS 6.65%</t>
  </si>
  <si>
    <t>UNAMT DEBT DIS 7.74%</t>
  </si>
  <si>
    <t>UNAMT DEBT DIS 7.85%</t>
  </si>
  <si>
    <t>UNAMT DEBT DIS 7.72%</t>
  </si>
  <si>
    <t>UNAMT DEBT DIS 5.82%</t>
  </si>
  <si>
    <t>UNAMT DEBT DISC 5.66</t>
  </si>
  <si>
    <t>UNAMT DEBT DISC 5.62</t>
  </si>
  <si>
    <t>UNAMT DEBT DISC 5.25</t>
  </si>
  <si>
    <t>UNAMT DEBT DISC4.000</t>
  </si>
  <si>
    <t>UNAMT DEBT DISC3.542</t>
  </si>
  <si>
    <t>UNAMT DEBT DISC 4.13</t>
  </si>
  <si>
    <t>UNAMT DEBT DISC 2.82</t>
  </si>
  <si>
    <t>UNAMT DEBT DISC 3.21</t>
  </si>
  <si>
    <t>UNAMT DEBT DISC 3.68</t>
  </si>
  <si>
    <t>UNAMT DEBT DISC 4.11</t>
  </si>
  <si>
    <t>UNAMT DEBT DISC 3.86</t>
  </si>
  <si>
    <t>UNAMT DEBT DISC 3.14</t>
  </si>
  <si>
    <t>UNAMT DEBT DISC 3.60</t>
  </si>
  <si>
    <t>UNAMT DEBT DISC 5.43</t>
  </si>
  <si>
    <t>UNAMT DEBT DISC 3.07</t>
  </si>
  <si>
    <t>UNAMT DEBT DISC 4.78</t>
  </si>
  <si>
    <t>CURR PORT LTD-CONTRA</t>
  </si>
  <si>
    <t>SEC MTN'S 6.52%-2025</t>
  </si>
  <si>
    <t>SEC MTN'S 7.05%-2026</t>
  </si>
  <si>
    <t>SEC MTN'S 7.00%-2027</t>
  </si>
  <si>
    <t>SEC MTN'S 6.65%-2027</t>
  </si>
  <si>
    <t>SEC MTN'S 6.65%-2028</t>
  </si>
  <si>
    <t>SEC MTN'S 7.74%-2030</t>
  </si>
  <si>
    <t>SEC MTN'S 7.85%-2030</t>
  </si>
  <si>
    <t>SEC MTN'S 7.72%-2025</t>
  </si>
  <si>
    <t>SEC MTN'S 5.82%-2032</t>
  </si>
  <si>
    <t>SEC MTN'S 5.66%-2033</t>
  </si>
  <si>
    <t>SEC MTN'S 5.62%-2023</t>
  </si>
  <si>
    <t>SEC MTN'S 5.25%-2035</t>
  </si>
  <si>
    <t>PRVT BOND 4.00%-2042</t>
  </si>
  <si>
    <t>SEC MTN'S3.542%-2023</t>
  </si>
  <si>
    <t>SEC MTN'S3.21%-2026</t>
  </si>
  <si>
    <t>SEC MTN'S4.13%-2046</t>
  </si>
  <si>
    <t>SEC MTN'S2.822%-2027</t>
  </si>
  <si>
    <t>SEC MTN'S3.68%-2047</t>
  </si>
  <si>
    <t>SEC MTN'S4.11%-2048</t>
  </si>
  <si>
    <t>SEC MTN'S3.869%-2049</t>
  </si>
  <si>
    <t>SEC MTN'S3.141%-2029</t>
  </si>
  <si>
    <t>SEC MTN'S3.60%-2050</t>
  </si>
  <si>
    <t>SEC MTN'S 3.07% 2051</t>
  </si>
  <si>
    <t>SHELF REGISTRATION</t>
  </si>
  <si>
    <t>DefIncTax-EDIT Remea</t>
  </si>
  <si>
    <t>DEF INC TAX-PRE 1981</t>
  </si>
  <si>
    <t>R&amp;E TAX CREDIT</t>
  </si>
  <si>
    <t>DEFINCTAX-AFUDC-FED</t>
  </si>
  <si>
    <t>DEFINCTAX-AFUDC - ST</t>
  </si>
  <si>
    <t>DEF INC TAX-UTIL-REV</t>
  </si>
  <si>
    <t>DEF INC TAX-NON UTIL</t>
  </si>
  <si>
    <t>DEF INC TAX-NMIS FED</t>
  </si>
  <si>
    <t>DEF INC TAX-NMIS STA</t>
  </si>
  <si>
    <t>DEF INC TAX-NM A FED</t>
  </si>
  <si>
    <t>DEF INC TAX-UTIL-DEP</t>
  </si>
  <si>
    <t>DEF INC TAX-UTIL-OTH</t>
  </si>
  <si>
    <t>DEF INC TAX-STOR DEP</t>
  </si>
  <si>
    <t>DEF INC TAX- OCI FED</t>
  </si>
  <si>
    <t>DEF INC TAX- OCI ST</t>
  </si>
  <si>
    <t>STATE TAX CREDITS</t>
  </si>
  <si>
    <t>DEF INC TAX FED - DB</t>
  </si>
  <si>
    <t>DEF INC TAX STATE–DB</t>
  </si>
  <si>
    <t>DEF INC TAX FED - FA</t>
  </si>
  <si>
    <t>DEF INC TAX STATE -</t>
  </si>
  <si>
    <t>ASSET RETIREMENT OBL</t>
  </si>
  <si>
    <t>N. MIST ARO</t>
  </si>
  <si>
    <t>ACCUM COR NONUTILITY</t>
  </si>
  <si>
    <t>FAS 133 LT REG GNS</t>
  </si>
  <si>
    <t>PHY OPT LT GAINS REG</t>
  </si>
  <si>
    <t>CUSTCONTR RES NEW OR</t>
  </si>
  <si>
    <t>CUSTCONTR RES NEW WA</t>
  </si>
  <si>
    <t>CUSTCONTR RES CON OR</t>
  </si>
  <si>
    <t>CUSTCONTR RES CON WA</t>
  </si>
  <si>
    <t>CUSTCONTR M/F NEW OR</t>
  </si>
  <si>
    <t>CUSTCONTR M/F NEW WA</t>
  </si>
  <si>
    <t>CUSTCONTR M/F CO OR</t>
  </si>
  <si>
    <t>CUSTCONTR M/F CO WA</t>
  </si>
  <si>
    <t>CUSTCONTR COM NE OR</t>
  </si>
  <si>
    <t>CUSTCONTR COM NE WA</t>
  </si>
  <si>
    <t>CUSTCONTR COM CO OR</t>
  </si>
  <si>
    <t>CUSTCONTR COM CO WA</t>
  </si>
  <si>
    <t>CUSTCONTR IND NEW OR</t>
  </si>
  <si>
    <t>CUSTCONTR IND CON OR</t>
  </si>
  <si>
    <t>Tax - EDIT -Plant LT</t>
  </si>
  <si>
    <t>Tax -EDIT-Gas Res LT</t>
  </si>
  <si>
    <t>LT STOR MRGN SH - OR</t>
  </si>
  <si>
    <t>N. MIST LT DEF GAIN</t>
  </si>
  <si>
    <t>ESRIP LIABILITY LONG</t>
  </si>
  <si>
    <t>SERP LIABILITY LONG</t>
  </si>
  <si>
    <t>DBP PENSION LIABILIT</t>
  </si>
  <si>
    <t>FAS 106 LIABILITY LO</t>
  </si>
  <si>
    <t>FAS133 L.T. LOSS SW&amp;</t>
  </si>
  <si>
    <t>FAS133 L.T. LOSS PHY</t>
  </si>
  <si>
    <t>ROU UTILIT LEASE LIA</t>
  </si>
  <si>
    <t>GASCO PRE 2003</t>
  </si>
  <si>
    <t>SILTRONIC PRE 2003</t>
  </si>
  <si>
    <t>HARBOR PRE 2003</t>
  </si>
  <si>
    <t>ENVIR INV-GASCO</t>
  </si>
  <si>
    <t>ENVIR INV-WACKER</t>
  </si>
  <si>
    <t>ENVIR INV - PORTLAND</t>
  </si>
  <si>
    <t>ENVIRON. LIABILITIES</t>
  </si>
  <si>
    <t>INJ &amp; DAM RES-EXT-GA</t>
  </si>
  <si>
    <t>INJ &amp; DAM RES-EUG</t>
  </si>
  <si>
    <t>INJ &amp; DAM RES-EXT-WA</t>
  </si>
  <si>
    <t>INJ &amp; DAM INS-EXT HA</t>
  </si>
  <si>
    <t>INJ &amp; DAM RES-EXT OR</t>
  </si>
  <si>
    <t>INJ &amp; DAM RES-EXT TA</t>
  </si>
  <si>
    <t>INJ &amp; DAM RES-ENV CE</t>
  </si>
  <si>
    <t>INJ &amp; DAM RES-FRONT</t>
  </si>
  <si>
    <t>INJ &amp; DAM RES-FR AM</t>
  </si>
  <si>
    <t>RES OFFSET - ENV GAS</t>
  </si>
  <si>
    <t>RES OFFSET - ENV SIL</t>
  </si>
  <si>
    <t>RES OFFSET - ENV HAR</t>
  </si>
  <si>
    <t>RES OFFSET - ENV TAR</t>
  </si>
  <si>
    <t>RES OFFSET - ENV EUG</t>
  </si>
  <si>
    <t>RES OFFSET - ENV FRO</t>
  </si>
  <si>
    <t>RES OFFSET - ENV STE</t>
  </si>
  <si>
    <t>RES OFFSET - ENV CRT</t>
  </si>
  <si>
    <t>RES OFFSET - FR AMER</t>
  </si>
  <si>
    <t>FIN UTIL LEASE LIA</t>
  </si>
  <si>
    <t>O/L - WC Reclass- LT</t>
  </si>
  <si>
    <t>DCP - EXEC AND DIR</t>
  </si>
  <si>
    <t>EDCP</t>
  </si>
  <si>
    <t>DDCP</t>
  </si>
  <si>
    <t>MISC NONCUR LIA-RECL</t>
  </si>
  <si>
    <t>Western States Liab</t>
  </si>
  <si>
    <t>West States LT-contr</t>
  </si>
  <si>
    <t>AUTO SELF-INSURANCE</t>
  </si>
  <si>
    <t>INJ &amp; DAMAGE RES-OPE</t>
  </si>
  <si>
    <t>INJ &amp; DAMAGE RES-CON</t>
  </si>
  <si>
    <t>INJ &amp; DAMAGE RES-HR</t>
  </si>
  <si>
    <t>ACC LIAB-EXEMPT VACA</t>
  </si>
  <si>
    <t>COMMON STOCK - NO PA</t>
  </si>
  <si>
    <t>CS EXP - DRIP &amp; ESPP</t>
  </si>
  <si>
    <t>CS EXP - ISSUANCE</t>
  </si>
  <si>
    <t>APIC - STOCK BASED C</t>
  </si>
  <si>
    <t>REDUCTION IN PAR - C</t>
  </si>
  <si>
    <t>APIC - REAQRD PRFD S</t>
  </si>
  <si>
    <t>DIVIDENDS</t>
  </si>
  <si>
    <t>UNDIST EARN-NNG FINA</t>
  </si>
  <si>
    <t>UNDIST EARN - NW ENE</t>
  </si>
  <si>
    <t>R/E - KB PIPELINE</t>
  </si>
  <si>
    <t>R/E-EARNINGS-FIN</t>
  </si>
  <si>
    <t>CONV G/L Bal Offset</t>
  </si>
  <si>
    <t>CLEARING ACT DOC SPL</t>
  </si>
  <si>
    <t>RES - GAS SALES FR 2</t>
  </si>
  <si>
    <t>RES - GAS SALES</t>
  </si>
  <si>
    <t>RES - WARM ADJUSTMEN</t>
  </si>
  <si>
    <t>RES - MULTI FAM - SC</t>
  </si>
  <si>
    <t>RES - GAS SALES - ME</t>
  </si>
  <si>
    <t>COMM - GAS SALES FR</t>
  </si>
  <si>
    <t>IND - GAS SALES FR 2</t>
  </si>
  <si>
    <t>COMM - GAS SALES</t>
  </si>
  <si>
    <t>FIRM - GAS SALES</t>
  </si>
  <si>
    <t>IND - GAS SALES</t>
  </si>
  <si>
    <t>IND - INTERRU - HEAT</t>
  </si>
  <si>
    <t>INDUST &amp; COMM - INT</t>
  </si>
  <si>
    <t>COMM - WARM ADJUSTME</t>
  </si>
  <si>
    <t>UNBILLED - OTHER GAS</t>
  </si>
  <si>
    <t>COMMERICAL - TRANS -</t>
  </si>
  <si>
    <t>FIRM - REV-GAS STORA</t>
  </si>
  <si>
    <t>COMM - TRANSPORT REV</t>
  </si>
  <si>
    <t>FIRM - TRANSPORT REV</t>
  </si>
  <si>
    <t>INTERR - TRANSPORT R</t>
  </si>
  <si>
    <t>BALANCING CHR - TRAN</t>
  </si>
  <si>
    <t>OVERRUN - TRANSPORT</t>
  </si>
  <si>
    <t>COMM - TRANSPORT</t>
  </si>
  <si>
    <t>IND - FIRM - TRANSPO</t>
  </si>
  <si>
    <t>IND - INTERRU - TRAN</t>
  </si>
  <si>
    <t>COMM - WARM DEFERRAL</t>
  </si>
  <si>
    <t>RES - WARM DEFERRALS</t>
  </si>
  <si>
    <t>RATE ADJ-OTHER GAS R</t>
  </si>
  <si>
    <t>RATE ADJ - OTHER GAS</t>
  </si>
  <si>
    <t>RATE ADJ - RNG</t>
  </si>
  <si>
    <t>RATE ADJ-WA RT MIT D</t>
  </si>
  <si>
    <t>RATE ADJ-OR RT MIT D</t>
  </si>
  <si>
    <t>RATE ADJ-OT G R-WALI</t>
  </si>
  <si>
    <t>RATE ADJ - WA ENERGY</t>
  </si>
  <si>
    <t>FORFEITED DISCOUNTS-</t>
  </si>
  <si>
    <t>MISC SERVICE REV-SCH</t>
  </si>
  <si>
    <t>MISC SERVICE REV - U</t>
  </si>
  <si>
    <t>MISC SERVICE REV-FIE</t>
  </si>
  <si>
    <t>MISC SERVICE REV-GAS</t>
  </si>
  <si>
    <t>MISC SERVICE REV-REC</t>
  </si>
  <si>
    <t>MISC SERVICE REV-DEL</t>
  </si>
  <si>
    <t>MISC SERVICE REV - S</t>
  </si>
  <si>
    <t>MISC SERVICE REV-RET</t>
  </si>
  <si>
    <t>MISC SERVICE REV-SUM</t>
  </si>
  <si>
    <t>RENT FROM GAS PROP-S</t>
  </si>
  <si>
    <t>RENT FROM GAS PROP-U</t>
  </si>
  <si>
    <t>OTHER GAS REV-METER</t>
  </si>
  <si>
    <t>OTHER GAS REV-CNG ME</t>
  </si>
  <si>
    <t>OTHER GAS REV-LNG SA</t>
  </si>
  <si>
    <t>OTHER GAS REV-MULTIP</t>
  </si>
  <si>
    <t>MISC SERVICE REV - N</t>
  </si>
  <si>
    <t>OTHER GAS REV-NON AM</t>
  </si>
  <si>
    <t>ENVIRON EXP-RATE ADJ</t>
  </si>
  <si>
    <t>INTEREST AND DIVIDEN</t>
  </si>
  <si>
    <t>MERCHANDISE REVENUES</t>
  </si>
  <si>
    <t>MISC NON OP REVENUE</t>
  </si>
  <si>
    <t>UTILITY RENT INCOME</t>
  </si>
  <si>
    <t>NON-OP RENT INCOME</t>
  </si>
  <si>
    <t>NON-OP RENT INCOME -</t>
  </si>
  <si>
    <t>REV - NON UTIL OP -</t>
  </si>
  <si>
    <t>REV – NON UTIL OP –</t>
  </si>
  <si>
    <t>MISC NON OP REV - HQ</t>
  </si>
  <si>
    <t>MISC NON OP REV - CO</t>
  </si>
  <si>
    <t>MISC NON OP REV - OT</t>
  </si>
  <si>
    <t>AFUDC - DEBT CREDIT</t>
  </si>
  <si>
    <t>AFUDC - EQUITY CREDI</t>
  </si>
  <si>
    <t>AFUDC - DEBT - NON U</t>
  </si>
  <si>
    <t>AFUDC - EQUITY - NON</t>
  </si>
  <si>
    <t>EQUITY IN EARNINGS</t>
  </si>
  <si>
    <t>POSTAGE - COST OF GA</t>
  </si>
  <si>
    <t>MTM-UNR G/L WACOG SH</t>
  </si>
  <si>
    <t>DEMAND CHARGES - GAS</t>
  </si>
  <si>
    <t>DEMAND CHARGES DEF C</t>
  </si>
  <si>
    <t>DEMAND CHARGES DEF V</t>
  </si>
  <si>
    <t>COMMODITY CHARGES -</t>
  </si>
  <si>
    <t>COMM CHARGE-GAS CITY</t>
  </si>
  <si>
    <t>COMM CHARGE-WDRAWN F</t>
  </si>
  <si>
    <t>EQUALIZATION-GAS CIT</t>
  </si>
  <si>
    <t>LNG - GAS DLVD STRG-</t>
  </si>
  <si>
    <t>LNG - GAS WDRAWN FRO</t>
  </si>
  <si>
    <t>AMORTIZATION - OTHER</t>
  </si>
  <si>
    <t>COMMODITY AMORT - OT</t>
  </si>
  <si>
    <t>DUES/MEMBERSHIP - CO</t>
  </si>
  <si>
    <t>UNDERGROUND STORAGE</t>
  </si>
  <si>
    <t>COMPANY USE CREDIT</t>
  </si>
  <si>
    <t>COMM CHARGES - RTC E</t>
  </si>
  <si>
    <t>COMM CHR-RTC INV DF</t>
  </si>
  <si>
    <t>RES RATE MITIGAT DEF</t>
  </si>
  <si>
    <t>RNG INVEST DEF RES</t>
  </si>
  <si>
    <t>SALARY PAYROLL</t>
  </si>
  <si>
    <t>SALARY OVERTIME</t>
  </si>
  <si>
    <t>OFFICE PAYROLL</t>
  </si>
  <si>
    <t>HOURLY PAYROLL</t>
  </si>
  <si>
    <t>ON CALL ASSIGN. PAY</t>
  </si>
  <si>
    <t>P/T HOURLY PAYROLL</t>
  </si>
  <si>
    <t>SALARY BONUS PAYROLL</t>
  </si>
  <si>
    <t>HOURLY BONUS PAYROLL</t>
  </si>
  <si>
    <t>SALARY P/T PAYROLL</t>
  </si>
  <si>
    <t>VACATION, SICK &amp; HOL</t>
  </si>
  <si>
    <t>PAYROLL OVERHEAD</t>
  </si>
  <si>
    <t>CONSTRUCTION OH</t>
  </si>
  <si>
    <t>CONS OH - OVER (UNDE</t>
  </si>
  <si>
    <t>PAYROLL OH - OFFICER</t>
  </si>
  <si>
    <t>EDUCATION</t>
  </si>
  <si>
    <t>AUTO ALLOWANCE</t>
  </si>
  <si>
    <t>COMMISSIONS</t>
  </si>
  <si>
    <t>MATERIALS</t>
  </si>
  <si>
    <t>MATERIALS - CONS INV</t>
  </si>
  <si>
    <t>MATERIALS -CONS PIPE</t>
  </si>
  <si>
    <t>MAT CONS -PIPE SCRAP</t>
  </si>
  <si>
    <t>MATERIALS - PIPE</t>
  </si>
  <si>
    <t>MATERIALS - OTHER</t>
  </si>
  <si>
    <t>MATERIALS - AGGREG</t>
  </si>
  <si>
    <t>MILEAGE REIMBURSE</t>
  </si>
  <si>
    <t>TRANSPORTATION</t>
  </si>
  <si>
    <t>EQUIPMENT</t>
  </si>
  <si>
    <t>SALVAGE EXPENSE</t>
  </si>
  <si>
    <t>FURNITURE</t>
  </si>
  <si>
    <t>DUES/MEMBERSHIP</t>
  </si>
  <si>
    <t>OFFICE CONTRACT WORK</t>
  </si>
  <si>
    <t>OTHER CONTRACT WORK</t>
  </si>
  <si>
    <t>ENGINEERING</t>
  </si>
  <si>
    <t>ENVIRONMENTAL</t>
  </si>
  <si>
    <t>DIRECTIONAL DRILLING</t>
  </si>
  <si>
    <t>SURVEYS</t>
  </si>
  <si>
    <t>TRUCKING AND HAULING</t>
  </si>
  <si>
    <t>SIDEBOOM</t>
  </si>
  <si>
    <t>TRACKHOE</t>
  </si>
  <si>
    <t>BID MAIN WORK</t>
  </si>
  <si>
    <t>FENCING</t>
  </si>
  <si>
    <t>WELDING</t>
  </si>
  <si>
    <t>CONCRETE PAVING</t>
  </si>
  <si>
    <t>OTHER CONTRACTING</t>
  </si>
  <si>
    <t>CONTRACT CONS LABOR</t>
  </si>
  <si>
    <t>VACUUM TRUCK</t>
  </si>
  <si>
    <t>DUMP TRUCK</t>
  </si>
  <si>
    <t>FLAGGING</t>
  </si>
  <si>
    <t>GEO LOGICAL SVC</t>
  </si>
  <si>
    <t>ASPHALT PAVING</t>
  </si>
  <si>
    <t>PIPELINE CONSTRCTION</t>
  </si>
  <si>
    <t>SAW CUTS</t>
  </si>
  <si>
    <t>BENEFITS</t>
  </si>
  <si>
    <t>BENEFITS - ENHANCED</t>
  </si>
  <si>
    <t>RENTS AND LEASES</t>
  </si>
  <si>
    <t>TOOLS AND EQUIP RENT</t>
  </si>
  <si>
    <t>LARGE EQUIPMENT RENT</t>
  </si>
  <si>
    <t>ROU UTIL LEA RENT EX</t>
  </si>
  <si>
    <t>NON-LEASE COMP EXP</t>
  </si>
  <si>
    <t>STORAGE LEASES</t>
  </si>
  <si>
    <t>MISCELLANEOUS</t>
  </si>
  <si>
    <t>CIAC RECEIPTS</t>
  </si>
  <si>
    <t>P CARD UNCODED CHARG</t>
  </si>
  <si>
    <t>BANK CHARGES</t>
  </si>
  <si>
    <t>UTILITIES</t>
  </si>
  <si>
    <t>TELEPHONE</t>
  </si>
  <si>
    <t>POSTAGE</t>
  </si>
  <si>
    <t>COMPANY GAS USE</t>
  </si>
  <si>
    <t>OFFICE SUPPLIES</t>
  </si>
  <si>
    <t>PRINTING</t>
  </si>
  <si>
    <t>FINES &amp; PENALTIES</t>
  </si>
  <si>
    <t>BOOKS AND MAGAZINES</t>
  </si>
  <si>
    <t>REFRESHMENTS</t>
  </si>
  <si>
    <t>TOOL EXPENSE</t>
  </si>
  <si>
    <t>FUEL</t>
  </si>
  <si>
    <t>COPIER LEASE/MAINT</t>
  </si>
  <si>
    <t>DEPR - NO FERC</t>
  </si>
  <si>
    <t>DEPR - N. MIST</t>
  </si>
  <si>
    <t>DEPR - NWN N. MIST</t>
  </si>
  <si>
    <t>DEPR - CLOUD SW</t>
  </si>
  <si>
    <t>DEPR - NON-UTL</t>
  </si>
  <si>
    <t>DEPRECIATION - PLANT</t>
  </si>
  <si>
    <t>DEPR - FINANCE UTIL</t>
  </si>
  <si>
    <t>TAXES</t>
  </si>
  <si>
    <t>OTHER TAX - PAYROLL</t>
  </si>
  <si>
    <t>INC TAX - CUR FED UT</t>
  </si>
  <si>
    <t>OTHER TAX - INST STR</t>
  </si>
  <si>
    <t>INC TAX - CUR ST UTI</t>
  </si>
  <si>
    <t>DEFD INC TAX- ST UTI</t>
  </si>
  <si>
    <t>DEFD INC TAX - FED S</t>
  </si>
  <si>
    <t>DEFD INC TAX - FED U</t>
  </si>
  <si>
    <t>DEFD INC TAX - FED N</t>
  </si>
  <si>
    <t>INC TAX - CUR CAT UT</t>
  </si>
  <si>
    <t>DEFD INC TAX - ST ST</t>
  </si>
  <si>
    <t>DEFD INC TAX - ST NO</t>
  </si>
  <si>
    <t>DEFD INC TAX - ST UT</t>
  </si>
  <si>
    <t>INC TAX - CUR OR CAT</t>
  </si>
  <si>
    <t>INC TAX - CUR FED N.</t>
  </si>
  <si>
    <t>INC TAX - CUR ST N.</t>
  </si>
  <si>
    <t>TAXES -WA CAPITAL CO</t>
  </si>
  <si>
    <t>DEFD TAX - FED UTIL</t>
  </si>
  <si>
    <t>DEFD TAX - FED N. MI</t>
  </si>
  <si>
    <t>DEFD TAX - ST N. MIS</t>
  </si>
  <si>
    <t>OTHER TAX - MULT CO</t>
  </si>
  <si>
    <t>OTHER TAX - FR 3%</t>
  </si>
  <si>
    <t>OTHER TAX - FR 3% WA</t>
  </si>
  <si>
    <t>OTHER TAX - FR 2%</t>
  </si>
  <si>
    <t>OTHER TAX - PROPERTY</t>
  </si>
  <si>
    <t>OTHER TAX - REG COMM</t>
  </si>
  <si>
    <t>OTHER TAX - OTHER</t>
  </si>
  <si>
    <t>OTHER TAX - PERMITS</t>
  </si>
  <si>
    <t>INSURANCE</t>
  </si>
  <si>
    <t>LIFE INS - CSV MTM</t>
  </si>
  <si>
    <t>LIFE INS - DEATH BEN</t>
  </si>
  <si>
    <t>CASH DISCOUNT</t>
  </si>
  <si>
    <t>PAYSTATION COMMISSIO</t>
  </si>
  <si>
    <t>REGULATORY DEFEERAL</t>
  </si>
  <si>
    <t>CASH RECEIPTS</t>
  </si>
  <si>
    <t>BENEFITS - BU HEALTH</t>
  </si>
  <si>
    <t>AMORTIZATION</t>
  </si>
  <si>
    <t>AMORT-OR REG DEF</t>
  </si>
  <si>
    <t>AMORT-WA REG DEF</t>
  </si>
  <si>
    <t>OR CLIM PROT PR COST</t>
  </si>
  <si>
    <t>BAD DEBT EXPENSE</t>
  </si>
  <si>
    <t>DEALER RELATIONS</t>
  </si>
  <si>
    <t>PARKING</t>
  </si>
  <si>
    <t>LAUNDRY</t>
  </si>
  <si>
    <t>UNIFORMS</t>
  </si>
  <si>
    <t>CLOTHING</t>
  </si>
  <si>
    <t>LEGAL FEES</t>
  </si>
  <si>
    <t>PROFESSIONAL SERVICE</t>
  </si>
  <si>
    <t>ADVERTISING</t>
  </si>
  <si>
    <t>CUSTOMER RECOVERY</t>
  </si>
  <si>
    <t>REPAIRS AND MAINT</t>
  </si>
  <si>
    <t>SOFTWARE MAINT</t>
  </si>
  <si>
    <t>COLLECTION FEES</t>
  </si>
  <si>
    <t>MEAL TICKETS</t>
  </si>
  <si>
    <t>HARDWARE MAINT</t>
  </si>
  <si>
    <t>PENSION CONTRIBUTION</t>
  </si>
  <si>
    <t>SECURITY</t>
  </si>
  <si>
    <t>PERMITS AND FEES</t>
  </si>
  <si>
    <t>CONS PERMITS - REG</t>
  </si>
  <si>
    <t>CONS PERMITS - SPCL</t>
  </si>
  <si>
    <t>CELLULAR PHONES</t>
  </si>
  <si>
    <t>DONATIONS</t>
  </si>
  <si>
    <t>UNLEADED FUEL</t>
  </si>
  <si>
    <t>DIESEL FUEL</t>
  </si>
  <si>
    <t>INVENTORY ADJUSTMENT</t>
  </si>
  <si>
    <t>PLANT TRANSFERS</t>
  </si>
  <si>
    <t>DAMAGES</t>
  </si>
  <si>
    <t>TRAINING DISCOUNT</t>
  </si>
  <si>
    <t>NEGOTIATED SETTLEMEN</t>
  </si>
  <si>
    <t>NO-BILL DAMAGE (COAT</t>
  </si>
  <si>
    <t>REBATES</t>
  </si>
  <si>
    <t>RESEARCH AND DEV</t>
  </si>
  <si>
    <t>SHARED SERVICES OH</t>
  </si>
  <si>
    <t>SHARED SERVICES CONV</t>
  </si>
  <si>
    <t>DIRECTOR FEES</t>
  </si>
  <si>
    <t>CORPORATE IDENTITY</t>
  </si>
  <si>
    <t>SMALL TOOLS</t>
  </si>
  <si>
    <t>MERCH EXP- APPL CEN</t>
  </si>
  <si>
    <t>SUBCRIPTION SERVICES</t>
  </si>
  <si>
    <t>GARAGE OVERHEAD</t>
  </si>
  <si>
    <t>ADMINISTRATIVE EXPEN</t>
  </si>
  <si>
    <t>SHARED SERVICES COST</t>
  </si>
  <si>
    <t>SS COSTS SECONDARY</t>
  </si>
  <si>
    <t>INVENTORY DIFF</t>
  </si>
  <si>
    <t>MEALS AND ENTERTAIN</t>
  </si>
  <si>
    <t>TRAVEL IN TERRITORY</t>
  </si>
  <si>
    <t>CONFERENCE TRAVEL</t>
  </si>
  <si>
    <t>BUSINESS TRAVEL</t>
  </si>
  <si>
    <t>EMPLOYEE AWARDS</t>
  </si>
  <si>
    <t>EMPLOYEE AWRDS MLS &amp;</t>
  </si>
  <si>
    <t>NON EMPLOYEE GIFTS</t>
  </si>
  <si>
    <t>BUILDER SIGNS</t>
  </si>
  <si>
    <t>CLAIMS &amp; ACCRUALS</t>
  </si>
  <si>
    <t>INT EXP LTD - 1ST MT</t>
  </si>
  <si>
    <t>INT EXP LTD - N. MIS</t>
  </si>
  <si>
    <t>AMORT DEBT DISCOUNT-</t>
  </si>
  <si>
    <t>OTHER INT EXP-CUST D</t>
  </si>
  <si>
    <t>OTHER INT EXP-DEFRD</t>
  </si>
  <si>
    <t>OTHER INT EXP-LINE O</t>
  </si>
  <si>
    <t>OTHER INT EXP-COMM P</t>
  </si>
  <si>
    <t>OTHER INT EXP-INST S</t>
  </si>
  <si>
    <t>OTHER INT EXP - N. M</t>
  </si>
  <si>
    <t>INTEREST EXP - OTHER</t>
  </si>
  <si>
    <t>INT EXP - REG AMORT</t>
  </si>
  <si>
    <t>DIVIDEND EXPENSE</t>
  </si>
  <si>
    <t>AFUDC - DEBT DEBIT</t>
  </si>
  <si>
    <t>AFUDC - EQUITY DEBIT</t>
  </si>
  <si>
    <t>COMMODITY CHARGES</t>
  </si>
  <si>
    <t>LNG</t>
  </si>
  <si>
    <t>DEFERRAL</t>
  </si>
  <si>
    <t>ORDERS NOT SOLD W/O</t>
  </si>
  <si>
    <t>PAYROLL TRANSFER NBU</t>
  </si>
  <si>
    <t>SALARY REGULAR</t>
  </si>
  <si>
    <t>CONV Salary Reg</t>
  </si>
  <si>
    <t>CONV SALARY OVERTIME</t>
  </si>
  <si>
    <t>HOURLY DBL TIME PAY</t>
  </si>
  <si>
    <t>CONV Hourly DBL</t>
  </si>
  <si>
    <t>CONV Hourly Reg</t>
  </si>
  <si>
    <t>CONV Hourly OT</t>
  </si>
  <si>
    <t>CONSTRUCTION OVERHD</t>
  </si>
  <si>
    <t>CONV CONSTR OVERHD</t>
  </si>
  <si>
    <t>MILEAGE REIMBURSEMNT</t>
  </si>
  <si>
    <t>CONV MILE REIMBRSMNT</t>
  </si>
  <si>
    <t>VEHICLE OVERHEAD</t>
  </si>
  <si>
    <t>CONV VEHICLE OH</t>
  </si>
  <si>
    <t>CONV GARAGE OH</t>
  </si>
  <si>
    <t>MEAL TICKETS SECONDA</t>
  </si>
  <si>
    <t>MEALTICKS CONV</t>
  </si>
  <si>
    <t>CONV Meal Tickets</t>
  </si>
  <si>
    <t>SALARY PAYROLL ZTFSO</t>
  </si>
  <si>
    <t>SAL - OVERTIME ZTFSO</t>
  </si>
  <si>
    <t>HRL - DBL TIME ZTFSO</t>
  </si>
  <si>
    <t>HRLY - REGULAR ZTFSO</t>
  </si>
  <si>
    <t>HRLY - OT ZTFSO</t>
  </si>
  <si>
    <t>MILEAGE REIMB ZTFSO</t>
  </si>
  <si>
    <t>MEAL TICKETS ZTFSO</t>
  </si>
  <si>
    <t>INTERCO PAYROLL</t>
  </si>
  <si>
    <t>PLANT CONVERSION</t>
  </si>
  <si>
    <t>BDGT - MISC. EXP</t>
  </si>
  <si>
    <t>CAP ORDER SETTLMENT</t>
  </si>
  <si>
    <t>Grand Total</t>
  </si>
  <si>
    <t>Long Term Debt Sum</t>
  </si>
  <si>
    <t>Equity Sum</t>
  </si>
  <si>
    <t>Fed Tax Rate</t>
  </si>
  <si>
    <t xml:space="preserve">State Tax </t>
  </si>
  <si>
    <t>Calculation of 13-month average Cost of Capital</t>
  </si>
  <si>
    <t>(13mo. AMA)</t>
  </si>
  <si>
    <t xml:space="preserve">13 Mo Avergae </t>
  </si>
  <si>
    <t xml:space="preserve">Short Term Debt </t>
  </si>
  <si>
    <t>Short Term Debt Calc for CBR</t>
  </si>
  <si>
    <t>G/L</t>
  </si>
  <si>
    <t>N/P BANK LOAN</t>
  </si>
  <si>
    <t>N/P BANK LOAN - BI LATERAL 364</t>
  </si>
  <si>
    <t>Short Term Debt</t>
  </si>
  <si>
    <t xml:space="preserve">Average Cost </t>
  </si>
  <si>
    <t xml:space="preserve">Weighted Average Cost of Debt </t>
  </si>
  <si>
    <t>CASH - WF GAS STORAG</t>
  </si>
  <si>
    <t>A/R-CITY OF INDEPEND</t>
  </si>
  <si>
    <t>A/R-CITY OF VANCOUVE</t>
  </si>
  <si>
    <t>GAS STRD-WRK GAS-NMI</t>
  </si>
  <si>
    <t>INVENTORY-OFFICE SUP</t>
  </si>
  <si>
    <t>VIRTUAL STORAGE</t>
  </si>
  <si>
    <t>600 Comp Maint-Costs</t>
  </si>
  <si>
    <t>PHY OPT-LT LOSS REG</t>
  </si>
  <si>
    <t>2003 ENVIR INV-EUGEN</t>
  </si>
  <si>
    <t>ENV REG DEF-TAR</t>
  </si>
  <si>
    <t>FR AMERICAN SCHOOL</t>
  </si>
  <si>
    <t>ENV SEC DEF REG INT</t>
  </si>
  <si>
    <t>KEY GOAL BONUS ACCRU</t>
  </si>
  <si>
    <t>A/P OREGON FOOD BANK</t>
  </si>
  <si>
    <t>A/P UN WAY-GENERAL</t>
  </si>
  <si>
    <t>A/P BLACK UNITED FUN</t>
  </si>
  <si>
    <t>A/P ENVIRON FUND</t>
  </si>
  <si>
    <t>A/P WORK FOR ART</t>
  </si>
  <si>
    <t>TX COL PAY-CALIF W/H</t>
  </si>
  <si>
    <t>TAX ACC-CALIF. SUI</t>
  </si>
  <si>
    <t>INT ACC-9.05% BND-20</t>
  </si>
  <si>
    <t>INT ACC-8.31% NOTES</t>
  </si>
  <si>
    <t>INT ACC-7.63% NOTE</t>
  </si>
  <si>
    <t>INT ACC-5.37%, 2020</t>
  </si>
  <si>
    <t>INT ACC-3.176%, 2021</t>
  </si>
  <si>
    <t>INT ACC-1.545%, 2018</t>
  </si>
  <si>
    <t>AMT-PROP SALE REF-OR</t>
  </si>
  <si>
    <t>AMORT GAS RS EDIT RE</t>
  </si>
  <si>
    <t>AMORT PLANT EDIT TRU</t>
  </si>
  <si>
    <t>OR WA COUNTY CARES –</t>
  </si>
  <si>
    <t>DIVIDENDS DECLARED</t>
  </si>
  <si>
    <t>PHY OPTIONS LT LOSS</t>
  </si>
  <si>
    <t>COMMON STOCK</t>
  </si>
  <si>
    <t>CONSTRUCTION OH - CI</t>
  </si>
  <si>
    <t>MATERIALS - PACKERS</t>
  </si>
  <si>
    <t>MATERIALS - PRODUCTI</t>
  </si>
  <si>
    <t>MATERIALS - GRAVEL</t>
  </si>
  <si>
    <t>EQ - EXCAV LDR/BACK</t>
  </si>
  <si>
    <t>CASED HOLE LOGGING</t>
  </si>
  <si>
    <t>CASING AND OTHER CRE</t>
  </si>
  <si>
    <t>CEMENTING SERVICES</t>
  </si>
  <si>
    <t>DRILLING</t>
  </si>
  <si>
    <t>MUD LOGGING</t>
  </si>
  <si>
    <t>CONSULTING</t>
  </si>
  <si>
    <t>EASEMENTS</t>
  </si>
  <si>
    <t>P CARD SUSPENSE</t>
  </si>
  <si>
    <t>FS Item #</t>
  </si>
  <si>
    <t>C/S-INIT-KB</t>
  </si>
  <si>
    <t>R/E -NWNG-KB</t>
  </si>
  <si>
    <t>R/E-FINANCING DIV</t>
  </si>
  <si>
    <t>R/E-20TH &amp; KEARNEY</t>
  </si>
  <si>
    <t>RETAIN EARN-BEG BAL</t>
  </si>
  <si>
    <t>OCI - CASH FLOW HEDG</t>
  </si>
  <si>
    <t>BONDS 9.05% - 2021</t>
  </si>
  <si>
    <t>SEC MTN'S 8.31%-2019</t>
  </si>
  <si>
    <t>SEC MTN'S 7.63%-2019</t>
  </si>
  <si>
    <t>SEC MTN'S 5.37%-2020</t>
  </si>
  <si>
    <t>SEC MTN'S3.176%-2021</t>
  </si>
  <si>
    <t>SEC MTN 5.750%, 2033</t>
  </si>
  <si>
    <t>SEC MTN  5.43% 2053</t>
  </si>
  <si>
    <t>INT ACC 5.750%, 2033</t>
  </si>
  <si>
    <t>INC ACC - 5.43%,2053</t>
  </si>
  <si>
    <t>ACCRUED INT PAY BI L</t>
  </si>
  <si>
    <t>CP PROMISE NT-LEHMAN</t>
  </si>
  <si>
    <t>172000</t>
  </si>
  <si>
    <t>157400</t>
  </si>
  <si>
    <t>INVEST-AVION EQUITY</t>
  </si>
  <si>
    <t>INV CASH RNG DAKOTA</t>
  </si>
  <si>
    <t>INVEST IN RNG LLC-LX</t>
  </si>
  <si>
    <t>INVST RNG LLC-DAKOTA</t>
  </si>
  <si>
    <t>G/L Account Number</t>
  </si>
  <si>
    <t>G/L Account Name</t>
  </si>
  <si>
    <t>FS Item</t>
  </si>
  <si>
    <t>FS Item Name</t>
  </si>
  <si>
    <t>FSLI</t>
  </si>
  <si>
    <t>103005</t>
  </si>
  <si>
    <t>103999</t>
  </si>
  <si>
    <t>Cash and cash equivalents</t>
  </si>
  <si>
    <t>103010</t>
  </si>
  <si>
    <t>CASH-US NATIONAL BAN</t>
  </si>
  <si>
    <t>103015</t>
  </si>
  <si>
    <t>103020</t>
  </si>
  <si>
    <t>CASH - NW BIOGAS</t>
  </si>
  <si>
    <t>103025</t>
  </si>
  <si>
    <t>103030</t>
  </si>
  <si>
    <t>103035</t>
  </si>
  <si>
    <t>103040</t>
  </si>
  <si>
    <t>103045</t>
  </si>
  <si>
    <t>103050</t>
  </si>
  <si>
    <t>103055</t>
  </si>
  <si>
    <t>103065</t>
  </si>
  <si>
    <t>103070</t>
  </si>
  <si>
    <t>103075</t>
  </si>
  <si>
    <t>CASH - RNG INVESTMEN</t>
  </si>
  <si>
    <t>103080</t>
  </si>
  <si>
    <t>Gen Actg Cash Cleari</t>
  </si>
  <si>
    <t>103085</t>
  </si>
  <si>
    <t>103090</t>
  </si>
  <si>
    <t>TREASURY WF WIRE CLE</t>
  </si>
  <si>
    <t>103095</t>
  </si>
  <si>
    <t>103100</t>
  </si>
  <si>
    <t>103105</t>
  </si>
  <si>
    <t>103110</t>
  </si>
  <si>
    <t>103115</t>
  </si>
  <si>
    <t>103120</t>
  </si>
  <si>
    <t>103125</t>
  </si>
  <si>
    <t>103130</t>
  </si>
  <si>
    <t>103135</t>
  </si>
  <si>
    <t>103140</t>
  </si>
  <si>
    <t>103145</t>
  </si>
  <si>
    <t>103150</t>
  </si>
  <si>
    <t>C&amp;CE-RESTRICTED CASH</t>
  </si>
  <si>
    <t>103155</t>
  </si>
  <si>
    <t>103160</t>
  </si>
  <si>
    <t>103165</t>
  </si>
  <si>
    <t>103170</t>
  </si>
  <si>
    <t>103175</t>
  </si>
  <si>
    <t>103180</t>
  </si>
  <si>
    <t>103185</t>
  </si>
  <si>
    <t>WKING FUNDS-VEHICLE</t>
  </si>
  <si>
    <t>103190</t>
  </si>
  <si>
    <t>103195</t>
  </si>
  <si>
    <t>TEMP CASH INVEST</t>
  </si>
  <si>
    <t>106004</t>
  </si>
  <si>
    <t>106999</t>
  </si>
  <si>
    <t>Accounts receivable</t>
  </si>
  <si>
    <t>106005</t>
  </si>
  <si>
    <t>106010</t>
  </si>
  <si>
    <t>106015</t>
  </si>
  <si>
    <t>106020</t>
  </si>
  <si>
    <t>106025</t>
  </si>
  <si>
    <t>106030</t>
  </si>
  <si>
    <t>106035</t>
  </si>
  <si>
    <t>106040</t>
  </si>
  <si>
    <t>106041</t>
  </si>
  <si>
    <t>106045</t>
  </si>
  <si>
    <t>106050</t>
  </si>
  <si>
    <t>106055</t>
  </si>
  <si>
    <t>106060</t>
  </si>
  <si>
    <t>A/R OTHER - SENSA</t>
  </si>
  <si>
    <t>106065</t>
  </si>
  <si>
    <t>106070</t>
  </si>
  <si>
    <t>106075</t>
  </si>
  <si>
    <t>106080</t>
  </si>
  <si>
    <t>106085</t>
  </si>
  <si>
    <t>106090</t>
  </si>
  <si>
    <t>106095</t>
  </si>
  <si>
    <t>106097</t>
  </si>
  <si>
    <t>106100</t>
  </si>
  <si>
    <t>106105</t>
  </si>
  <si>
    <t>RENT REC-NON-UTIL PR</t>
  </si>
  <si>
    <t>109005</t>
  </si>
  <si>
    <t>109999</t>
  </si>
  <si>
    <t>Accrued unbilled revenue</t>
  </si>
  <si>
    <t>109010</t>
  </si>
  <si>
    <t>112005</t>
  </si>
  <si>
    <t>112000</t>
  </si>
  <si>
    <t>Receivables from affiliates</t>
  </si>
  <si>
    <t>112007</t>
  </si>
  <si>
    <t>112010</t>
  </si>
  <si>
    <t>CONCUR CLEARING</t>
  </si>
  <si>
    <t>112305</t>
  </si>
  <si>
    <t>NWN TAXSHARE REC AFF</t>
  </si>
  <si>
    <t>112300</t>
  </si>
  <si>
    <t>Tax sharing receivable</t>
  </si>
  <si>
    <t>115005</t>
  </si>
  <si>
    <t>115000</t>
  </si>
  <si>
    <t>Intercompany receivables</t>
  </si>
  <si>
    <t>115006</t>
  </si>
  <si>
    <t>MANUAL INTERCO REC</t>
  </si>
  <si>
    <t>115007</t>
  </si>
  <si>
    <t>115305</t>
  </si>
  <si>
    <t>115300</t>
  </si>
  <si>
    <t>Tax sharing interco rec</t>
  </si>
  <si>
    <t>118005</t>
  </si>
  <si>
    <t>118999</t>
  </si>
  <si>
    <t>Allowance for uncollectible accounts</t>
  </si>
  <si>
    <t>118010</t>
  </si>
  <si>
    <t>118015</t>
  </si>
  <si>
    <t>118020</t>
  </si>
  <si>
    <t>118025</t>
  </si>
  <si>
    <t>118030</t>
  </si>
  <si>
    <t>118035</t>
  </si>
  <si>
    <t>121005</t>
  </si>
  <si>
    <t>121000</t>
  </si>
  <si>
    <t>Other regulatory assets current</t>
  </si>
  <si>
    <t>Regulatory assets current</t>
  </si>
  <si>
    <t>121010</t>
  </si>
  <si>
    <t>121015</t>
  </si>
  <si>
    <t>121205</t>
  </si>
  <si>
    <t>121200</t>
  </si>
  <si>
    <t>Pension current</t>
  </si>
  <si>
    <t>121210</t>
  </si>
  <si>
    <t>ST SEC DEF REG PEN I</t>
  </si>
  <si>
    <t>121405</t>
  </si>
  <si>
    <t>121400</t>
  </si>
  <si>
    <t>Fair value of derivatives current</t>
  </si>
  <si>
    <t>121410</t>
  </si>
  <si>
    <t>121415</t>
  </si>
  <si>
    <t>124005</t>
  </si>
  <si>
    <t>124999</t>
  </si>
  <si>
    <t>Derivative instruments current</t>
  </si>
  <si>
    <t>Derivative instruments assets current</t>
  </si>
  <si>
    <t>124006</t>
  </si>
  <si>
    <t>INT RATE SWAP CR ASS</t>
  </si>
  <si>
    <t>124010</t>
  </si>
  <si>
    <t>124015</t>
  </si>
  <si>
    <t>127005</t>
  </si>
  <si>
    <t>127000</t>
  </si>
  <si>
    <t>Inventory gas</t>
  </si>
  <si>
    <t>Inventories</t>
  </si>
  <si>
    <t>127010</t>
  </si>
  <si>
    <t>127015</t>
  </si>
  <si>
    <t>127020</t>
  </si>
  <si>
    <t>127025</t>
  </si>
  <si>
    <t>127030</t>
  </si>
  <si>
    <t>127205</t>
  </si>
  <si>
    <t>SUPPLIES INVENTORY</t>
  </si>
  <si>
    <t>127200</t>
  </si>
  <si>
    <t>Inventory materials and supplies</t>
  </si>
  <si>
    <t>127210</t>
  </si>
  <si>
    <t>SUPPLIES INV - METER</t>
  </si>
  <si>
    <t>127215</t>
  </si>
  <si>
    <t>SUPPLIES INV - PROPA</t>
  </si>
  <si>
    <t>127220</t>
  </si>
  <si>
    <t>127221</t>
  </si>
  <si>
    <t>127225</t>
  </si>
  <si>
    <t>127230</t>
  </si>
  <si>
    <t>127235</t>
  </si>
  <si>
    <t>127240</t>
  </si>
  <si>
    <t>127245</t>
  </si>
  <si>
    <t>127250</t>
  </si>
  <si>
    <t>127255</t>
  </si>
  <si>
    <t>127260</t>
  </si>
  <si>
    <t>127505</t>
  </si>
  <si>
    <t>127500</t>
  </si>
  <si>
    <t>RTC inventory</t>
  </si>
  <si>
    <t>127510</t>
  </si>
  <si>
    <t>127515</t>
  </si>
  <si>
    <t>127516</t>
  </si>
  <si>
    <t>CCA EMISS ALLOW INV</t>
  </si>
  <si>
    <t>127520</t>
  </si>
  <si>
    <t>130005</t>
  </si>
  <si>
    <t>CUR POR-INV GASRES#1</t>
  </si>
  <si>
    <t>130999</t>
  </si>
  <si>
    <t>Gas reserves current</t>
  </si>
  <si>
    <t>130015</t>
  </si>
  <si>
    <t>CUR POR-INV GASRES#2</t>
  </si>
  <si>
    <t>133005</t>
  </si>
  <si>
    <t>INCOME TAX RECEIV</t>
  </si>
  <si>
    <t>133999</t>
  </si>
  <si>
    <t>Income taxes receivable</t>
  </si>
  <si>
    <t>139005</t>
  </si>
  <si>
    <t>DEF TAX ASSET-FED</t>
  </si>
  <si>
    <t>139000</t>
  </si>
  <si>
    <t>Deferred income taxes current</t>
  </si>
  <si>
    <t>Other current assets</t>
  </si>
  <si>
    <t>139010</t>
  </si>
  <si>
    <t>DEF TAX ASSET-STATE</t>
  </si>
  <si>
    <t>139205</t>
  </si>
  <si>
    <t>139200</t>
  </si>
  <si>
    <t>Prepaids current</t>
  </si>
  <si>
    <t>139210</t>
  </si>
  <si>
    <t>139215</t>
  </si>
  <si>
    <t>139220</t>
  </si>
  <si>
    <t>139225</t>
  </si>
  <si>
    <t>Prepaid Income Tax</t>
  </si>
  <si>
    <t>139230</t>
  </si>
  <si>
    <t>139235</t>
  </si>
  <si>
    <t>139240</t>
  </si>
  <si>
    <t>139245</t>
  </si>
  <si>
    <t>139250</t>
  </si>
  <si>
    <t>139255</t>
  </si>
  <si>
    <t>PREPAYMENTS-INS-FIN</t>
  </si>
  <si>
    <t>139260</t>
  </si>
  <si>
    <t>139265</t>
  </si>
  <si>
    <t>139270</t>
  </si>
  <si>
    <t>139272</t>
  </si>
  <si>
    <t>139273</t>
  </si>
  <si>
    <t>139275</t>
  </si>
  <si>
    <t>139280</t>
  </si>
  <si>
    <t>139285</t>
  </si>
  <si>
    <t>OTHER AS - LEASE IND</t>
  </si>
  <si>
    <t>139290</t>
  </si>
  <si>
    <t>139405</t>
  </si>
  <si>
    <t>139400</t>
  </si>
  <si>
    <t>Restricted cash public purpose</t>
  </si>
  <si>
    <t>139410</t>
  </si>
  <si>
    <t>139415</t>
  </si>
  <si>
    <t>139605</t>
  </si>
  <si>
    <t>Cash in Escrow</t>
  </si>
  <si>
    <t>139600</t>
  </si>
  <si>
    <t>Other current</t>
  </si>
  <si>
    <t>139610</t>
  </si>
  <si>
    <t>139615</t>
  </si>
  <si>
    <t>PROP HELD FOR SALE</t>
  </si>
  <si>
    <t>142002</t>
  </si>
  <si>
    <t>142000</t>
  </si>
  <si>
    <t>Utility plant</t>
  </si>
  <si>
    <t>Property, plant, and equipment</t>
  </si>
  <si>
    <t>142003</t>
  </si>
  <si>
    <t>142004</t>
  </si>
  <si>
    <t>142005</t>
  </si>
  <si>
    <t>142006</t>
  </si>
  <si>
    <t>MANUAL WTR UTIL PLNT</t>
  </si>
  <si>
    <t>142010</t>
  </si>
  <si>
    <t>142012</t>
  </si>
  <si>
    <t>PLANT RNG</t>
  </si>
  <si>
    <t>142015</t>
  </si>
  <si>
    <t>142020</t>
  </si>
  <si>
    <t>142025</t>
  </si>
  <si>
    <t>142030</t>
  </si>
  <si>
    <t>142035</t>
  </si>
  <si>
    <t>142040</t>
  </si>
  <si>
    <t>142045</t>
  </si>
  <si>
    <t>142050</t>
  </si>
  <si>
    <t>CAP INTEREST 7001 LE</t>
  </si>
  <si>
    <t>142055</t>
  </si>
  <si>
    <t>CAP INT DAKOTA CITY</t>
  </si>
  <si>
    <t>142105</t>
  </si>
  <si>
    <t>142100</t>
  </si>
  <si>
    <t>Utility finance leased asset</t>
  </si>
  <si>
    <t>142110</t>
  </si>
  <si>
    <t>140000</t>
  </si>
  <si>
    <t>142200</t>
  </si>
  <si>
    <t>Utility CWIP</t>
  </si>
  <si>
    <t>142205</t>
  </si>
  <si>
    <t>CWIP - CLEARING</t>
  </si>
  <si>
    <t>142210</t>
  </si>
  <si>
    <t>CWIP - RNG</t>
  </si>
  <si>
    <t>142215</t>
  </si>
  <si>
    <t>142220</t>
  </si>
  <si>
    <t>CWIP - 250 Taylor HQ</t>
  </si>
  <si>
    <t>142225</t>
  </si>
  <si>
    <t>142305</t>
  </si>
  <si>
    <t>142300</t>
  </si>
  <si>
    <t>Gas stored underground</t>
  </si>
  <si>
    <t>142310</t>
  </si>
  <si>
    <t>142315</t>
  </si>
  <si>
    <t>142320</t>
  </si>
  <si>
    <t>142325</t>
  </si>
  <si>
    <t>142330</t>
  </si>
  <si>
    <t>142335</t>
  </si>
  <si>
    <t>142340</t>
  </si>
  <si>
    <t>142405</t>
  </si>
  <si>
    <t>142400</t>
  </si>
  <si>
    <t>Non-utility plant</t>
  </si>
  <si>
    <t>142410</t>
  </si>
  <si>
    <t>142415</t>
  </si>
  <si>
    <t>142420</t>
  </si>
  <si>
    <t>142425</t>
  </si>
  <si>
    <t>142426</t>
  </si>
  <si>
    <t>142430</t>
  </si>
  <si>
    <t>142435</t>
  </si>
  <si>
    <t>142440</t>
  </si>
  <si>
    <t>142445</t>
  </si>
  <si>
    <t>142450</t>
  </si>
  <si>
    <t>600 Comp Maint-Amort</t>
  </si>
  <si>
    <t>142455</t>
  </si>
  <si>
    <t>LAND-CASCADIA-SEAVIE</t>
  </si>
  <si>
    <t>142505</t>
  </si>
  <si>
    <t>FIN NONUT LEAS ASSET</t>
  </si>
  <si>
    <t>142500</t>
  </si>
  <si>
    <t>Non-utility finance leased asset</t>
  </si>
  <si>
    <t>142605</t>
  </si>
  <si>
    <t>142600</t>
  </si>
  <si>
    <t>Non-utility CWIP</t>
  </si>
  <si>
    <t>142606</t>
  </si>
  <si>
    <t>CWIP NON UTIL NMIST2</t>
  </si>
  <si>
    <t>140001</t>
  </si>
  <si>
    <t>145000</t>
  </si>
  <si>
    <t>Utiliity accumulated depreciation</t>
  </si>
  <si>
    <t>Accumulated depreciation</t>
  </si>
  <si>
    <t>145003</t>
  </si>
  <si>
    <t>145006</t>
  </si>
  <si>
    <t>145009</t>
  </si>
  <si>
    <t>145012</t>
  </si>
  <si>
    <t>145015</t>
  </si>
  <si>
    <t>145018</t>
  </si>
  <si>
    <t>145021</t>
  </si>
  <si>
    <t>145024</t>
  </si>
  <si>
    <t>145026</t>
  </si>
  <si>
    <t>CLEAR-TRAN/POWR DEPR</t>
  </si>
  <si>
    <t>145027</t>
  </si>
  <si>
    <t>145030</t>
  </si>
  <si>
    <t>145033</t>
  </si>
  <si>
    <t>145036</t>
  </si>
  <si>
    <t>145039</t>
  </si>
  <si>
    <t>145042</t>
  </si>
  <si>
    <t>N. MIST GAIN/LOSS</t>
  </si>
  <si>
    <t>145045</t>
  </si>
  <si>
    <t>CLOUD GAIN/LOSS</t>
  </si>
  <si>
    <t>145048</t>
  </si>
  <si>
    <t>145051</t>
  </si>
  <si>
    <t>145054</t>
  </si>
  <si>
    <t>145057</t>
  </si>
  <si>
    <t>145060</t>
  </si>
  <si>
    <t>145061</t>
  </si>
  <si>
    <t>MANUAL UTIL ACC DEP</t>
  </si>
  <si>
    <t>145063</t>
  </si>
  <si>
    <t>145066</t>
  </si>
  <si>
    <t>145205</t>
  </si>
  <si>
    <t>145200</t>
  </si>
  <si>
    <t>Utility finance leased asset accum deprec</t>
  </si>
  <si>
    <t>145405</t>
  </si>
  <si>
    <t>145400</t>
  </si>
  <si>
    <t>Non-utility accumulated depreciation</t>
  </si>
  <si>
    <t>145410</t>
  </si>
  <si>
    <t>145415</t>
  </si>
  <si>
    <t>145420</t>
  </si>
  <si>
    <t>145425</t>
  </si>
  <si>
    <t>145605</t>
  </si>
  <si>
    <t>FIN NONUT LEA ACC DE</t>
  </si>
  <si>
    <t>145600</t>
  </si>
  <si>
    <t>Non-utility finance leased asset accum deprec</t>
  </si>
  <si>
    <t>148005</t>
  </si>
  <si>
    <t>INVEST-GAS RSRV #1</t>
  </si>
  <si>
    <t>148999</t>
  </si>
  <si>
    <t>Gas reserves non-current</t>
  </si>
  <si>
    <t>148010</t>
  </si>
  <si>
    <t>AMORT OF GAS RSRV #1</t>
  </si>
  <si>
    <t>148015</t>
  </si>
  <si>
    <t>INVEST-GAS RSRV #2</t>
  </si>
  <si>
    <t>148020</t>
  </si>
  <si>
    <t>AMORT OF GAS RSRV #2</t>
  </si>
  <si>
    <t>151010</t>
  </si>
  <si>
    <t>151000</t>
  </si>
  <si>
    <t>Unamortized loss on debt redemption</t>
  </si>
  <si>
    <t>Regulatory assets non-current</t>
  </si>
  <si>
    <t>151015</t>
  </si>
  <si>
    <t>151105</t>
  </si>
  <si>
    <t>151100</t>
  </si>
  <si>
    <t>FV of derivative instruments non-current</t>
  </si>
  <si>
    <t>151110</t>
  </si>
  <si>
    <t>151115</t>
  </si>
  <si>
    <t>151205</t>
  </si>
  <si>
    <t>151200</t>
  </si>
  <si>
    <t>Income tax asset, non-current</t>
  </si>
  <si>
    <t>151210</t>
  </si>
  <si>
    <t>151215</t>
  </si>
  <si>
    <t>151305</t>
  </si>
  <si>
    <t>ENVIRONMENTAL RESERV</t>
  </si>
  <si>
    <t>151300</t>
  </si>
  <si>
    <t>Regulatory receivable environmental non-current</t>
  </si>
  <si>
    <t>151310</t>
  </si>
  <si>
    <t>151311</t>
  </si>
  <si>
    <t>151312</t>
  </si>
  <si>
    <t>151315</t>
  </si>
  <si>
    <t>151320</t>
  </si>
  <si>
    <t>151322</t>
  </si>
  <si>
    <t>151325</t>
  </si>
  <si>
    <t>151330</t>
  </si>
  <si>
    <t>151331</t>
  </si>
  <si>
    <t>151332</t>
  </si>
  <si>
    <t>151335</t>
  </si>
  <si>
    <t>151340</t>
  </si>
  <si>
    <t>151345</t>
  </si>
  <si>
    <t>151350</t>
  </si>
  <si>
    <t>WA ENV REG DEF-CENTR</t>
  </si>
  <si>
    <t>151355</t>
  </si>
  <si>
    <t>WA ENV REG DEF-TAR</t>
  </si>
  <si>
    <t>151360</t>
  </si>
  <si>
    <t>151365</t>
  </si>
  <si>
    <t>WA ENV REG DEF-SILTR</t>
  </si>
  <si>
    <t>151370</t>
  </si>
  <si>
    <t>151371</t>
  </si>
  <si>
    <t>151375</t>
  </si>
  <si>
    <t>151380</t>
  </si>
  <si>
    <t>151385</t>
  </si>
  <si>
    <t>151405</t>
  </si>
  <si>
    <t>151400</t>
  </si>
  <si>
    <t>Pension non-current</t>
  </si>
  <si>
    <t>151410</t>
  </si>
  <si>
    <t>151505</t>
  </si>
  <si>
    <t>151500</t>
  </si>
  <si>
    <t>Deferred gas cost receivable non-current</t>
  </si>
  <si>
    <t>151510</t>
  </si>
  <si>
    <t>151515</t>
  </si>
  <si>
    <t>151520</t>
  </si>
  <si>
    <t>151525</t>
  </si>
  <si>
    <t>151530</t>
  </si>
  <si>
    <t>151535</t>
  </si>
  <si>
    <t>151540</t>
  </si>
  <si>
    <t>151545</t>
  </si>
  <si>
    <t>151550</t>
  </si>
  <si>
    <t>151555</t>
  </si>
  <si>
    <t>151560</t>
  </si>
  <si>
    <t>151565</t>
  </si>
  <si>
    <t>151570</t>
  </si>
  <si>
    <t>151605</t>
  </si>
  <si>
    <t>151600</t>
  </si>
  <si>
    <t>Horizon Regulatory Asset</t>
  </si>
  <si>
    <t>151610</t>
  </si>
  <si>
    <t>OR HORIZON O&amp;M RESER</t>
  </si>
  <si>
    <t>151615</t>
  </si>
  <si>
    <t>151620</t>
  </si>
  <si>
    <t>WA HORIZON O&amp;M RESER</t>
  </si>
  <si>
    <t>151702</t>
  </si>
  <si>
    <t>151700</t>
  </si>
  <si>
    <t>COVID Regulatory Asset</t>
  </si>
  <si>
    <t>151704</t>
  </si>
  <si>
    <t>151706</t>
  </si>
  <si>
    <t>151708</t>
  </si>
  <si>
    <t>151710</t>
  </si>
  <si>
    <t>151712</t>
  </si>
  <si>
    <t>151714</t>
  </si>
  <si>
    <t>OR COVID UNCOL DEF R</t>
  </si>
  <si>
    <t>151716</t>
  </si>
  <si>
    <t>OR COVID OTHER DEF R</t>
  </si>
  <si>
    <t>151718</t>
  </si>
  <si>
    <t>WA COVID UNCOL DEF R</t>
  </si>
  <si>
    <t>151720</t>
  </si>
  <si>
    <t>WA COVID OTHER DEF R</t>
  </si>
  <si>
    <t>151722</t>
  </si>
  <si>
    <t>151724</t>
  </si>
  <si>
    <t>151726</t>
  </si>
  <si>
    <t>151728</t>
  </si>
  <si>
    <t>151730</t>
  </si>
  <si>
    <t>151732</t>
  </si>
  <si>
    <t>151734</t>
  </si>
  <si>
    <t>151736</t>
  </si>
  <si>
    <t>151802</t>
  </si>
  <si>
    <t>151800</t>
  </si>
  <si>
    <t>Regulatory assets other non-current</t>
  </si>
  <si>
    <t>151803</t>
  </si>
  <si>
    <t>151804</t>
  </si>
  <si>
    <t>151805</t>
  </si>
  <si>
    <t>151806</t>
  </si>
  <si>
    <t>151808</t>
  </si>
  <si>
    <t>151810</t>
  </si>
  <si>
    <t>151812</t>
  </si>
  <si>
    <t>151814</t>
  </si>
  <si>
    <t>151816</t>
  </si>
  <si>
    <t>151817</t>
  </si>
  <si>
    <t>151818</t>
  </si>
  <si>
    <t>151819</t>
  </si>
  <si>
    <t>151820</t>
  </si>
  <si>
    <t>151822</t>
  </si>
  <si>
    <t>151824</t>
  </si>
  <si>
    <t>151826</t>
  </si>
  <si>
    <t>151828</t>
  </si>
  <si>
    <t>151830</t>
  </si>
  <si>
    <t>151832</t>
  </si>
  <si>
    <t>151834</t>
  </si>
  <si>
    <t>151836</t>
  </si>
  <si>
    <t>151838</t>
  </si>
  <si>
    <t>151840</t>
  </si>
  <si>
    <t>151842</t>
  </si>
  <si>
    <t>151844</t>
  </si>
  <si>
    <t>151845</t>
  </si>
  <si>
    <t>OTHER DEFER ACCRLS</t>
  </si>
  <si>
    <t>151846</t>
  </si>
  <si>
    <t>151848</t>
  </si>
  <si>
    <t>151850</t>
  </si>
  <si>
    <t>151852</t>
  </si>
  <si>
    <t>151854</t>
  </si>
  <si>
    <t>151858</t>
  </si>
  <si>
    <t>151860</t>
  </si>
  <si>
    <t>151862</t>
  </si>
  <si>
    <t>151864</t>
  </si>
  <si>
    <t>151866</t>
  </si>
  <si>
    <t>151868</t>
  </si>
  <si>
    <t>151870</t>
  </si>
  <si>
    <t>151872</t>
  </si>
  <si>
    <t>151874</t>
  </si>
  <si>
    <t>151876</t>
  </si>
  <si>
    <t>OR INTERVENR  FUNDNG</t>
  </si>
  <si>
    <t>151878</t>
  </si>
  <si>
    <t>151880</t>
  </si>
  <si>
    <t>151882</t>
  </si>
  <si>
    <t>151886</t>
  </si>
  <si>
    <t>151888</t>
  </si>
  <si>
    <t>151890</t>
  </si>
  <si>
    <t>151892</t>
  </si>
  <si>
    <t>151894</t>
  </si>
  <si>
    <t>151896</t>
  </si>
  <si>
    <t>151898</t>
  </si>
  <si>
    <t>151900</t>
  </si>
  <si>
    <t>151902</t>
  </si>
  <si>
    <t>151904</t>
  </si>
  <si>
    <t>151908</t>
  </si>
  <si>
    <t>151910</t>
  </si>
  <si>
    <t>151912</t>
  </si>
  <si>
    <t>OR RATE MITIGA AMORT</t>
  </si>
  <si>
    <t>151914</t>
  </si>
  <si>
    <t>WA RATE MITIGA AMORT</t>
  </si>
  <si>
    <t>151916</t>
  </si>
  <si>
    <t>DEFER WA CONSERV ASS</t>
  </si>
  <si>
    <t>151917</t>
  </si>
  <si>
    <t>DEFOR HB2475 LOW INC</t>
  </si>
  <si>
    <t>151918</t>
  </si>
  <si>
    <t>151919</t>
  </si>
  <si>
    <t>151920</t>
  </si>
  <si>
    <t>151922</t>
  </si>
  <si>
    <t>151924</t>
  </si>
  <si>
    <t>151926</t>
  </si>
  <si>
    <t>LEX START UP COST DE</t>
  </si>
  <si>
    <t>151928</t>
  </si>
  <si>
    <t>LEX INIT RTC CST DEF</t>
  </si>
  <si>
    <t>151930</t>
  </si>
  <si>
    <t>151931</t>
  </si>
  <si>
    <t>151932</t>
  </si>
  <si>
    <t>151933</t>
  </si>
  <si>
    <t>WA CCA COMP DEFER</t>
  </si>
  <si>
    <t>151934</t>
  </si>
  <si>
    <t>151936</t>
  </si>
  <si>
    <t>154005</t>
  </si>
  <si>
    <t>154999</t>
  </si>
  <si>
    <t>Derivative instruments non-current</t>
  </si>
  <si>
    <t>Derivative instruments assets non-current</t>
  </si>
  <si>
    <t>154010</t>
  </si>
  <si>
    <t>154015</t>
  </si>
  <si>
    <t>157005</t>
  </si>
  <si>
    <t>157000</t>
  </si>
  <si>
    <t>Investment in life insurance</t>
  </si>
  <si>
    <t>Other investments</t>
  </si>
  <si>
    <t>157010</t>
  </si>
  <si>
    <t>157015</t>
  </si>
  <si>
    <t>157020</t>
  </si>
  <si>
    <t>157025</t>
  </si>
  <si>
    <t>157030</t>
  </si>
  <si>
    <t>157035</t>
  </si>
  <si>
    <t>157040</t>
  </si>
  <si>
    <t>157045</t>
  </si>
  <si>
    <t>157050</t>
  </si>
  <si>
    <t>157055</t>
  </si>
  <si>
    <t>157205</t>
  </si>
  <si>
    <t>TRANSP ASSETS-KB</t>
  </si>
  <si>
    <t>157200</t>
  </si>
  <si>
    <t>157210</t>
  </si>
  <si>
    <t>ACCUM DEPR-TRANSP-KB</t>
  </si>
  <si>
    <t>157405</t>
  </si>
  <si>
    <t>Equity method investments</t>
  </si>
  <si>
    <t>157410</t>
  </si>
  <si>
    <t>172086</t>
  </si>
  <si>
    <t>172087</t>
  </si>
  <si>
    <t>172089</t>
  </si>
  <si>
    <t>160005</t>
  </si>
  <si>
    <t>160000</t>
  </si>
  <si>
    <t>Utility operating lease ROU asset</t>
  </si>
  <si>
    <t>Operating lease right of use asset, net</t>
  </si>
  <si>
    <t>160010</t>
  </si>
  <si>
    <t>160205</t>
  </si>
  <si>
    <t>160200</t>
  </si>
  <si>
    <t>Utility operating lease ROU asset accum deprec</t>
  </si>
  <si>
    <t>160210</t>
  </si>
  <si>
    <t>ROU UTIL LEASA/D-250</t>
  </si>
  <si>
    <t>160405</t>
  </si>
  <si>
    <t>ROU NONUTLY LS A-MAN</t>
  </si>
  <si>
    <t>160400</t>
  </si>
  <si>
    <t>Non-utility operating lease ROU asset</t>
  </si>
  <si>
    <t>160605</t>
  </si>
  <si>
    <t>ROU NONUT LEA ACC DE</t>
  </si>
  <si>
    <t>160600</t>
  </si>
  <si>
    <t>Non-utility operating lease ROU accum deprec</t>
  </si>
  <si>
    <t>160610</t>
  </si>
  <si>
    <t>ROU NONUTLY LS DE-M</t>
  </si>
  <si>
    <t>163005</t>
  </si>
  <si>
    <t>163999</t>
  </si>
  <si>
    <t>Assets under sales-type leases</t>
  </si>
  <si>
    <t>163010</t>
  </si>
  <si>
    <t>165005</t>
  </si>
  <si>
    <t>GOODWILL</t>
  </si>
  <si>
    <t>165000</t>
  </si>
  <si>
    <t>Goodwill</t>
  </si>
  <si>
    <t>169005</t>
  </si>
  <si>
    <t>169000</t>
  </si>
  <si>
    <t>Utility cloud plant</t>
  </si>
  <si>
    <t>Other non-current assets</t>
  </si>
  <si>
    <t>169006</t>
  </si>
  <si>
    <t>169007</t>
  </si>
  <si>
    <t>169010</t>
  </si>
  <si>
    <t>169103</t>
  </si>
  <si>
    <t>169100</t>
  </si>
  <si>
    <t>Other non-current assets misc</t>
  </si>
  <si>
    <t>169104</t>
  </si>
  <si>
    <t>169105</t>
  </si>
  <si>
    <t>169106</t>
  </si>
  <si>
    <t>WTR MISC NC ASSETS</t>
  </si>
  <si>
    <t>169110</t>
  </si>
  <si>
    <t>169115</t>
  </si>
  <si>
    <t>169116</t>
  </si>
  <si>
    <t>OPS 9TH FLOOR LEASE</t>
  </si>
  <si>
    <t>169117</t>
  </si>
  <si>
    <t>AMORT OPS 9TH FLOOR</t>
  </si>
  <si>
    <t>169120</t>
  </si>
  <si>
    <t>169125</t>
  </si>
  <si>
    <t>169130</t>
  </si>
  <si>
    <t>169135</t>
  </si>
  <si>
    <t>169136</t>
  </si>
  <si>
    <t>169137</t>
  </si>
  <si>
    <t>169140</t>
  </si>
  <si>
    <t>169145</t>
  </si>
  <si>
    <t>169150</t>
  </si>
  <si>
    <t>169155</t>
  </si>
  <si>
    <t>169160</t>
  </si>
  <si>
    <t>UTIL PLANT ACQ ADJ</t>
  </si>
  <si>
    <t>169165</t>
  </si>
  <si>
    <t>169170</t>
  </si>
  <si>
    <t>169175</t>
  </si>
  <si>
    <t>169180</t>
  </si>
  <si>
    <t>169185</t>
  </si>
  <si>
    <t>390000</t>
  </si>
  <si>
    <t>399999</t>
  </si>
  <si>
    <t>169503</t>
  </si>
  <si>
    <t>169500</t>
  </si>
  <si>
    <t>Compressor maintenance</t>
  </si>
  <si>
    <t>169504</t>
  </si>
  <si>
    <t>169505</t>
  </si>
  <si>
    <t>169506</t>
  </si>
  <si>
    <t>169507</t>
  </si>
  <si>
    <t>169508</t>
  </si>
  <si>
    <t>169509</t>
  </si>
  <si>
    <t>169510</t>
  </si>
  <si>
    <t>169511</t>
  </si>
  <si>
    <t>169512</t>
  </si>
  <si>
    <t>169515</t>
  </si>
  <si>
    <t>169518</t>
  </si>
  <si>
    <t>169521</t>
  </si>
  <si>
    <t>169524</t>
  </si>
  <si>
    <t>169527</t>
  </si>
  <si>
    <t>169530</t>
  </si>
  <si>
    <t>169533</t>
  </si>
  <si>
    <t>169536</t>
  </si>
  <si>
    <t>169539</t>
  </si>
  <si>
    <t>169542</t>
  </si>
  <si>
    <t>169545</t>
  </si>
  <si>
    <t>169548</t>
  </si>
  <si>
    <t>169551</t>
  </si>
  <si>
    <t>169554</t>
  </si>
  <si>
    <t>169557</t>
  </si>
  <si>
    <t>169560</t>
  </si>
  <si>
    <t>169563</t>
  </si>
  <si>
    <t>169564</t>
  </si>
  <si>
    <t>169565</t>
  </si>
  <si>
    <t>169566</t>
  </si>
  <si>
    <t>169567</t>
  </si>
  <si>
    <t>169805</t>
  </si>
  <si>
    <t>169800</t>
  </si>
  <si>
    <t>Leasehold improvements</t>
  </si>
  <si>
    <t>169810</t>
  </si>
  <si>
    <t>169815</t>
  </si>
  <si>
    <t>169820</t>
  </si>
  <si>
    <t>169825</t>
  </si>
  <si>
    <t>169830</t>
  </si>
  <si>
    <t>169835</t>
  </si>
  <si>
    <t>169840</t>
  </si>
  <si>
    <t>169845</t>
  </si>
  <si>
    <t>169850</t>
  </si>
  <si>
    <t>169855</t>
  </si>
  <si>
    <t>169860</t>
  </si>
  <si>
    <t>169865</t>
  </si>
  <si>
    <t>169870</t>
  </si>
  <si>
    <t>169875</t>
  </si>
  <si>
    <t>169880</t>
  </si>
  <si>
    <t>169885</t>
  </si>
  <si>
    <t>172003</t>
  </si>
  <si>
    <t>Investment in subsidiaries</t>
  </si>
  <si>
    <t>Equity investments</t>
  </si>
  <si>
    <t>172009</t>
  </si>
  <si>
    <t>INVEST IN NWN WATER</t>
  </si>
  <si>
    <t>172012</t>
  </si>
  <si>
    <t>INVEST IN NWN GAS</t>
  </si>
  <si>
    <t>172015</t>
  </si>
  <si>
    <t>172018</t>
  </si>
  <si>
    <t>INVEST NWN GAS RESER</t>
  </si>
  <si>
    <t>172024</t>
  </si>
  <si>
    <t>INVEST IN SUB-FALL W</t>
  </si>
  <si>
    <t>172027</t>
  </si>
  <si>
    <t>INVEST SUB CAS INFRA</t>
  </si>
  <si>
    <t>172030</t>
  </si>
  <si>
    <t>INVEST IN SUB-GSW</t>
  </si>
  <si>
    <t>172033</t>
  </si>
  <si>
    <t>INVEST IN SUB-GSI</t>
  </si>
  <si>
    <t>172036</t>
  </si>
  <si>
    <t>INVEST IN SUB-SCW</t>
  </si>
  <si>
    <t>172039</t>
  </si>
  <si>
    <t>INVEST IN SUB-SAL VA</t>
  </si>
  <si>
    <t>172042</t>
  </si>
  <si>
    <t>INVEST IN SUB-SCE</t>
  </si>
  <si>
    <t>172045</t>
  </si>
  <si>
    <t>INVEST IN SUB-WTX</t>
  </si>
  <si>
    <t>172048</t>
  </si>
  <si>
    <t>INVEST IN SUB-T&amp;W</t>
  </si>
  <si>
    <t>172051</t>
  </si>
  <si>
    <t>INVEST IN SUB-CASCAD</t>
  </si>
  <si>
    <t>172054</t>
  </si>
  <si>
    <t>INVEST IN SUB-WID</t>
  </si>
  <si>
    <t>172057</t>
  </si>
  <si>
    <t>INVEST IN SUB-SUNSTO</t>
  </si>
  <si>
    <t>172060</t>
  </si>
  <si>
    <t>INVEST SUB SUNRV WTR</t>
  </si>
  <si>
    <t>172063</t>
  </si>
  <si>
    <t>INVEST SUB SUNRV ENV</t>
  </si>
  <si>
    <t>172066</t>
  </si>
  <si>
    <t>INVEST IN SUB - WOR</t>
  </si>
  <si>
    <t>172069</t>
  </si>
  <si>
    <t>INVEST IN SUB - WWA</t>
  </si>
  <si>
    <t>172070</t>
  </si>
  <si>
    <t>INVEST SUB - PELICAN</t>
  </si>
  <si>
    <t>172072</t>
  </si>
  <si>
    <t>INVEST SUB SUNST WTR</t>
  </si>
  <si>
    <t>172075</t>
  </si>
  <si>
    <t>INVEST SUB SUNST INF</t>
  </si>
  <si>
    <t>172077</t>
  </si>
  <si>
    <t>INVEST SUB WTR AZ</t>
  </si>
  <si>
    <t>172078</t>
  </si>
  <si>
    <t>172081</t>
  </si>
  <si>
    <t>INVEST - NWN GAS STO</t>
  </si>
  <si>
    <t>172084</t>
  </si>
  <si>
    <t>172090</t>
  </si>
  <si>
    <t>INVST NWN RENEWABLES</t>
  </si>
  <si>
    <t>172093</t>
  </si>
  <si>
    <t>INV IN SUB FOOTHILLS</t>
  </si>
  <si>
    <t>172010</t>
  </si>
  <si>
    <t>INVEST CASH NWN WTR</t>
  </si>
  <si>
    <t>172500</t>
  </si>
  <si>
    <t>Investment in subsidiaries cash</t>
  </si>
  <si>
    <t>172013</t>
  </si>
  <si>
    <t>INVEST CASH NWN GAS</t>
  </si>
  <si>
    <t>172016</t>
  </si>
  <si>
    <t>172019</t>
  </si>
  <si>
    <t>INVEST CASH GAS RSRV</t>
  </si>
  <si>
    <t>172021</t>
  </si>
  <si>
    <t>INVEST CASH NWW SERV</t>
  </si>
  <si>
    <t>172025</t>
  </si>
  <si>
    <t>INVEST CASH FALLSWTR</t>
  </si>
  <si>
    <t>172031</t>
  </si>
  <si>
    <t>INVEST CASH GSW</t>
  </si>
  <si>
    <t>172034</t>
  </si>
  <si>
    <t>INVEST CASH GSI</t>
  </si>
  <si>
    <t>172040</t>
  </si>
  <si>
    <t>INVEST CASH SALM VAL</t>
  </si>
  <si>
    <t>172043</t>
  </si>
  <si>
    <t>INVEST CASH SCE</t>
  </si>
  <si>
    <t>172046</t>
  </si>
  <si>
    <t>INVEST CASH WTR TX</t>
  </si>
  <si>
    <t>172049</t>
  </si>
  <si>
    <t>INVEST CASH T&amp;W</t>
  </si>
  <si>
    <t>172052</t>
  </si>
  <si>
    <t>INV CASH CASCADIAWTR</t>
  </si>
  <si>
    <t>172055</t>
  </si>
  <si>
    <t>INVEST CASH WTR ID</t>
  </si>
  <si>
    <t>172058</t>
  </si>
  <si>
    <t>INVEST CASH SUNSTONE</t>
  </si>
  <si>
    <t>172061</t>
  </si>
  <si>
    <t>IINV CASH SUNRIVR WT</t>
  </si>
  <si>
    <t>172064</t>
  </si>
  <si>
    <t>INV CASH SUNRIVR ENV</t>
  </si>
  <si>
    <t>172067</t>
  </si>
  <si>
    <t>INVEST CASH WTR OR</t>
  </si>
  <si>
    <t>172068</t>
  </si>
  <si>
    <t>INVEST CASH WTR WA</t>
  </si>
  <si>
    <t>172074</t>
  </si>
  <si>
    <t>INVEST CASH WTR AZ</t>
  </si>
  <si>
    <t>172079</t>
  </si>
  <si>
    <t>INV CASH NWN ENERGY</t>
  </si>
  <si>
    <t>172082</t>
  </si>
  <si>
    <t>172085</t>
  </si>
  <si>
    <t>172091</t>
  </si>
  <si>
    <t>INV CASH NWN RENEWBL</t>
  </si>
  <si>
    <t>172092</t>
  </si>
  <si>
    <t>INV CASH FOOTHILLS</t>
  </si>
  <si>
    <t>204005</t>
  </si>
  <si>
    <t>204999</t>
  </si>
  <si>
    <t>Short-term debt</t>
  </si>
  <si>
    <t>204010</t>
  </si>
  <si>
    <t>204015</t>
  </si>
  <si>
    <t>N/P BANK LOAN-BI LAT</t>
  </si>
  <si>
    <t>208999</t>
  </si>
  <si>
    <t>Current maturities of long-term debt</t>
  </si>
  <si>
    <t>208005</t>
  </si>
  <si>
    <t>208010</t>
  </si>
  <si>
    <t>212005</t>
  </si>
  <si>
    <t>212000</t>
  </si>
  <si>
    <t>Goods received not invoiced</t>
  </si>
  <si>
    <t>Accounts payable</t>
  </si>
  <si>
    <t>212006</t>
  </si>
  <si>
    <t>212105</t>
  </si>
  <si>
    <t>212100</t>
  </si>
  <si>
    <t>AP vouchers</t>
  </si>
  <si>
    <t>212106</t>
  </si>
  <si>
    <t>212107</t>
  </si>
  <si>
    <t>212205</t>
  </si>
  <si>
    <t>212200</t>
  </si>
  <si>
    <t>Accrued invoices</t>
  </si>
  <si>
    <t>212305</t>
  </si>
  <si>
    <t>212300</t>
  </si>
  <si>
    <t>Bonus accrual goals and performance</t>
  </si>
  <si>
    <t>212310</t>
  </si>
  <si>
    <t>212405</t>
  </si>
  <si>
    <t>212400</t>
  </si>
  <si>
    <t>Demand charges</t>
  </si>
  <si>
    <t>212505</t>
  </si>
  <si>
    <t>212500</t>
  </si>
  <si>
    <t>AP equal pay balance</t>
  </si>
  <si>
    <t>212605</t>
  </si>
  <si>
    <t>212600</t>
  </si>
  <si>
    <t>Cost of gas liability</t>
  </si>
  <si>
    <t>212705</t>
  </si>
  <si>
    <t>212700</t>
  </si>
  <si>
    <t>Reclass check OD</t>
  </si>
  <si>
    <t>212802</t>
  </si>
  <si>
    <t>212800</t>
  </si>
  <si>
    <t>Other items</t>
  </si>
  <si>
    <t>212804</t>
  </si>
  <si>
    <t>212806</t>
  </si>
  <si>
    <t>212808</t>
  </si>
  <si>
    <t>212810</t>
  </si>
  <si>
    <t>212812</t>
  </si>
  <si>
    <t>212814</t>
  </si>
  <si>
    <t>212816</t>
  </si>
  <si>
    <t>212818</t>
  </si>
  <si>
    <t>212820</t>
  </si>
  <si>
    <t>212822</t>
  </si>
  <si>
    <t>212824</t>
  </si>
  <si>
    <t>212826</t>
  </si>
  <si>
    <t>212828</t>
  </si>
  <si>
    <t>212830</t>
  </si>
  <si>
    <t>212832</t>
  </si>
  <si>
    <t>212834</t>
  </si>
  <si>
    <t>212836</t>
  </si>
  <si>
    <t>212838</t>
  </si>
  <si>
    <t>212840</t>
  </si>
  <si>
    <t>212842</t>
  </si>
  <si>
    <t>212846</t>
  </si>
  <si>
    <t>212850</t>
  </si>
  <si>
    <t>212854</t>
  </si>
  <si>
    <t>212858</t>
  </si>
  <si>
    <t>212862</t>
  </si>
  <si>
    <t>A/P LTIP &amp; PERF AWAR</t>
  </si>
  <si>
    <t>212866</t>
  </si>
  <si>
    <t>212870</t>
  </si>
  <si>
    <t>A/P - EMPLOYEE WITHO</t>
  </si>
  <si>
    <t>212872</t>
  </si>
  <si>
    <t>212874</t>
  </si>
  <si>
    <t>212876</t>
  </si>
  <si>
    <t>212878</t>
  </si>
  <si>
    <t>212880</t>
  </si>
  <si>
    <t>212882</t>
  </si>
  <si>
    <t>212884</t>
  </si>
  <si>
    <t>216005</t>
  </si>
  <si>
    <t>216000</t>
  </si>
  <si>
    <t>Payables to affiliates</t>
  </si>
  <si>
    <t>216007</t>
  </si>
  <si>
    <t>216305</t>
  </si>
  <si>
    <t>216300</t>
  </si>
  <si>
    <t>Tax sharing pay affil</t>
  </si>
  <si>
    <t>220005</t>
  </si>
  <si>
    <t>220000</t>
  </si>
  <si>
    <t>Intercompany payables</t>
  </si>
  <si>
    <t>220006</t>
  </si>
  <si>
    <t>MANUAL INTERCO PAY</t>
  </si>
  <si>
    <t>220007</t>
  </si>
  <si>
    <t>INTERCOPAYABLES CONV</t>
  </si>
  <si>
    <t>220305</t>
  </si>
  <si>
    <t>220300</t>
  </si>
  <si>
    <t>Tax sharing interco pay</t>
  </si>
  <si>
    <t>224003</t>
  </si>
  <si>
    <t>224999</t>
  </si>
  <si>
    <t>Taxes accrued</t>
  </si>
  <si>
    <t>224006</t>
  </si>
  <si>
    <t>224009</t>
  </si>
  <si>
    <t>224012</t>
  </si>
  <si>
    <t>224015</t>
  </si>
  <si>
    <t>224018</t>
  </si>
  <si>
    <t>224021</t>
  </si>
  <si>
    <t>224024</t>
  </si>
  <si>
    <t>224027</t>
  </si>
  <si>
    <t>224030</t>
  </si>
  <si>
    <t>224033</t>
  </si>
  <si>
    <t>224036</t>
  </si>
  <si>
    <t>224039</t>
  </si>
  <si>
    <t>224042</t>
  </si>
  <si>
    <t>224045</t>
  </si>
  <si>
    <t>224048</t>
  </si>
  <si>
    <t>224051</t>
  </si>
  <si>
    <t>224054</t>
  </si>
  <si>
    <t>224057</t>
  </si>
  <si>
    <t>224060</t>
  </si>
  <si>
    <t>224063</t>
  </si>
  <si>
    <t>224066</t>
  </si>
  <si>
    <t>224069</t>
  </si>
  <si>
    <t>224072</t>
  </si>
  <si>
    <t>224075</t>
  </si>
  <si>
    <t>224078</t>
  </si>
  <si>
    <t>224081</t>
  </si>
  <si>
    <t>224084</t>
  </si>
  <si>
    <t>224087</t>
  </si>
  <si>
    <t>224090</t>
  </si>
  <si>
    <t>224093</t>
  </si>
  <si>
    <t>224096</t>
  </si>
  <si>
    <t>224099</t>
  </si>
  <si>
    <t>224102</t>
  </si>
  <si>
    <t>224105</t>
  </si>
  <si>
    <t>224108</t>
  </si>
  <si>
    <t>224111</t>
  </si>
  <si>
    <t>224114</t>
  </si>
  <si>
    <t>224117</t>
  </si>
  <si>
    <t>224120</t>
  </si>
  <si>
    <t>224123</t>
  </si>
  <si>
    <t>224126</t>
  </si>
  <si>
    <t>224129</t>
  </si>
  <si>
    <t>224132</t>
  </si>
  <si>
    <t>224135</t>
  </si>
  <si>
    <t>224138</t>
  </si>
  <si>
    <t>224141</t>
  </si>
  <si>
    <t>224144</t>
  </si>
  <si>
    <t>224147</t>
  </si>
  <si>
    <t>224150</t>
  </si>
  <si>
    <t>224153</t>
  </si>
  <si>
    <t>224156</t>
  </si>
  <si>
    <t>224159</t>
  </si>
  <si>
    <t>224162</t>
  </si>
  <si>
    <t>224165</t>
  </si>
  <si>
    <t>224168</t>
  </si>
  <si>
    <t>224171</t>
  </si>
  <si>
    <t>224174</t>
  </si>
  <si>
    <t>224177</t>
  </si>
  <si>
    <t>224180</t>
  </si>
  <si>
    <t>224183</t>
  </si>
  <si>
    <t>224186</t>
  </si>
  <si>
    <t>224189</t>
  </si>
  <si>
    <t>224192</t>
  </si>
  <si>
    <t>224195</t>
  </si>
  <si>
    <t>224198</t>
  </si>
  <si>
    <t>224201</t>
  </si>
  <si>
    <t>224204</t>
  </si>
  <si>
    <t>224207</t>
  </si>
  <si>
    <t>224210</t>
  </si>
  <si>
    <t>224213</t>
  </si>
  <si>
    <t>224216</t>
  </si>
  <si>
    <t>224219</t>
  </si>
  <si>
    <t>224222</t>
  </si>
  <si>
    <t>224225</t>
  </si>
  <si>
    <t>224228</t>
  </si>
  <si>
    <t>224231</t>
  </si>
  <si>
    <t>224234</t>
  </si>
  <si>
    <t>224237</t>
  </si>
  <si>
    <t>224240</t>
  </si>
  <si>
    <t>224243</t>
  </si>
  <si>
    <t>224246</t>
  </si>
  <si>
    <t>224249</t>
  </si>
  <si>
    <t>224252</t>
  </si>
  <si>
    <t>224255</t>
  </si>
  <si>
    <t>224258</t>
  </si>
  <si>
    <t>224261</t>
  </si>
  <si>
    <t>224264</t>
  </si>
  <si>
    <t>224267</t>
  </si>
  <si>
    <t>224270</t>
  </si>
  <si>
    <t>224273</t>
  </si>
  <si>
    <t>224276</t>
  </si>
  <si>
    <t>224279</t>
  </si>
  <si>
    <t>224282</t>
  </si>
  <si>
    <t>224285</t>
  </si>
  <si>
    <t>224288</t>
  </si>
  <si>
    <t>224291</t>
  </si>
  <si>
    <t>224294</t>
  </si>
  <si>
    <t>224297</t>
  </si>
  <si>
    <t>224300</t>
  </si>
  <si>
    <t>224303</t>
  </si>
  <si>
    <t>224306</t>
  </si>
  <si>
    <t>224309</t>
  </si>
  <si>
    <t>224312</t>
  </si>
  <si>
    <t>224315</t>
  </si>
  <si>
    <t>224318</t>
  </si>
  <si>
    <t>224321</t>
  </si>
  <si>
    <t>224324</t>
  </si>
  <si>
    <t>224327</t>
  </si>
  <si>
    <t>224330</t>
  </si>
  <si>
    <t>224333</t>
  </si>
  <si>
    <t>224336</t>
  </si>
  <si>
    <t>224339</t>
  </si>
  <si>
    <t>224342</t>
  </si>
  <si>
    <t>224345</t>
  </si>
  <si>
    <t>224348</t>
  </si>
  <si>
    <t>224351</t>
  </si>
  <si>
    <t>224354</t>
  </si>
  <si>
    <t>224357</t>
  </si>
  <si>
    <t>224360</t>
  </si>
  <si>
    <t>224363</t>
  </si>
  <si>
    <t>224366</t>
  </si>
  <si>
    <t>224369</t>
  </si>
  <si>
    <t>224370</t>
  </si>
  <si>
    <t>TAX ACC-UNEMP-MI</t>
  </si>
  <si>
    <t>224372</t>
  </si>
  <si>
    <t>224375</t>
  </si>
  <si>
    <t>224378</t>
  </si>
  <si>
    <t>228003</t>
  </si>
  <si>
    <t>228999</t>
  </si>
  <si>
    <t>Interest accrued</t>
  </si>
  <si>
    <t>228006</t>
  </si>
  <si>
    <t>228007</t>
  </si>
  <si>
    <t>228009</t>
  </si>
  <si>
    <t>228012</t>
  </si>
  <si>
    <t>228015</t>
  </si>
  <si>
    <t>228018</t>
  </si>
  <si>
    <t>228019</t>
  </si>
  <si>
    <t>228021</t>
  </si>
  <si>
    <t>228024</t>
  </si>
  <si>
    <t>228027</t>
  </si>
  <si>
    <t>228030</t>
  </si>
  <si>
    <t>228033</t>
  </si>
  <si>
    <t>228036</t>
  </si>
  <si>
    <t>228039</t>
  </si>
  <si>
    <t>228042</t>
  </si>
  <si>
    <t>228045</t>
  </si>
  <si>
    <t>228046</t>
  </si>
  <si>
    <t>228048</t>
  </si>
  <si>
    <t>228051</t>
  </si>
  <si>
    <t>228054</t>
  </si>
  <si>
    <t>228056</t>
  </si>
  <si>
    <t>228057</t>
  </si>
  <si>
    <t>228060</t>
  </si>
  <si>
    <t>228063</t>
  </si>
  <si>
    <t>228066</t>
  </si>
  <si>
    <t>228069</t>
  </si>
  <si>
    <t>228072</t>
  </si>
  <si>
    <t>228075</t>
  </si>
  <si>
    <t>228078</t>
  </si>
  <si>
    <t>228081</t>
  </si>
  <si>
    <t>228084</t>
  </si>
  <si>
    <t>228087</t>
  </si>
  <si>
    <t>228089</t>
  </si>
  <si>
    <t>228090</t>
  </si>
  <si>
    <t>228091</t>
  </si>
  <si>
    <t>228093</t>
  </si>
  <si>
    <t>228096</t>
  </si>
  <si>
    <t>232005</t>
  </si>
  <si>
    <t>232000</t>
  </si>
  <si>
    <t>Other regulatory liabilities current</t>
  </si>
  <si>
    <t>Regulatory liabilities current</t>
  </si>
  <si>
    <t>232010</t>
  </si>
  <si>
    <t>232015</t>
  </si>
  <si>
    <t>232020</t>
  </si>
  <si>
    <t>232025</t>
  </si>
  <si>
    <t>232030</t>
  </si>
  <si>
    <t>232035</t>
  </si>
  <si>
    <t>232040</t>
  </si>
  <si>
    <t>232045</t>
  </si>
  <si>
    <t>232050</t>
  </si>
  <si>
    <t>232060</t>
  </si>
  <si>
    <t>232065</t>
  </si>
  <si>
    <t>232070</t>
  </si>
  <si>
    <t>232075</t>
  </si>
  <si>
    <t>232080</t>
  </si>
  <si>
    <t>232085</t>
  </si>
  <si>
    <t>232090</t>
  </si>
  <si>
    <t>232091</t>
  </si>
  <si>
    <t>232095</t>
  </si>
  <si>
    <t>232405</t>
  </si>
  <si>
    <t>232400</t>
  </si>
  <si>
    <t>FV of derivatives current</t>
  </si>
  <si>
    <t>232410</t>
  </si>
  <si>
    <t>232415</t>
  </si>
  <si>
    <t>236005</t>
  </si>
  <si>
    <t>236999</t>
  </si>
  <si>
    <t>Derivative instruments liabilities current</t>
  </si>
  <si>
    <t>236010</t>
  </si>
  <si>
    <t>236015</t>
  </si>
  <si>
    <t>240005</t>
  </si>
  <si>
    <t>240999</t>
  </si>
  <si>
    <t>Operating lease liabilities current</t>
  </si>
  <si>
    <t>240010</t>
  </si>
  <si>
    <t>ROU NONUTI LE ST LIA</t>
  </si>
  <si>
    <t>248003</t>
  </si>
  <si>
    <t>248000</t>
  </si>
  <si>
    <t>Other current liabilities</t>
  </si>
  <si>
    <t>248006</t>
  </si>
  <si>
    <t>248009</t>
  </si>
  <si>
    <t>248012</t>
  </si>
  <si>
    <t>248015</t>
  </si>
  <si>
    <t>248018</t>
  </si>
  <si>
    <t>248021</t>
  </si>
  <si>
    <t>248024</t>
  </si>
  <si>
    <t>248027</t>
  </si>
  <si>
    <t>248030</t>
  </si>
  <si>
    <t>248033</t>
  </si>
  <si>
    <t>248036</t>
  </si>
  <si>
    <t>248039</t>
  </si>
  <si>
    <t>248042</t>
  </si>
  <si>
    <t>248045</t>
  </si>
  <si>
    <t>248048</t>
  </si>
  <si>
    <t>248049</t>
  </si>
  <si>
    <t>248051</t>
  </si>
  <si>
    <t>248054</t>
  </si>
  <si>
    <t>248057</t>
  </si>
  <si>
    <t>248060</t>
  </si>
  <si>
    <t>248063</t>
  </si>
  <si>
    <t>248066</t>
  </si>
  <si>
    <t>248069</t>
  </si>
  <si>
    <t>248072</t>
  </si>
  <si>
    <t>248075</t>
  </si>
  <si>
    <t>248078</t>
  </si>
  <si>
    <t>248081</t>
  </si>
  <si>
    <t>248084</t>
  </si>
  <si>
    <t>248087</t>
  </si>
  <si>
    <t>248088</t>
  </si>
  <si>
    <t>248089</t>
  </si>
  <si>
    <t>248090</t>
  </si>
  <si>
    <t>248093</t>
  </si>
  <si>
    <t>248096</t>
  </si>
  <si>
    <t>ACQ. HOLDBACK LIA</t>
  </si>
  <si>
    <t>248097</t>
  </si>
  <si>
    <t>248099</t>
  </si>
  <si>
    <t>248102</t>
  </si>
  <si>
    <t>248105</t>
  </si>
  <si>
    <t>248108</t>
  </si>
  <si>
    <t>248111</t>
  </si>
  <si>
    <t>248305</t>
  </si>
  <si>
    <t>248300</t>
  </si>
  <si>
    <t>248310</t>
  </si>
  <si>
    <t>248315</t>
  </si>
  <si>
    <t>248405</t>
  </si>
  <si>
    <t>248400</t>
  </si>
  <si>
    <t>Dividends declared</t>
  </si>
  <si>
    <t>248505</t>
  </si>
  <si>
    <t>248500</t>
  </si>
  <si>
    <t>Finance lease liabilities current</t>
  </si>
  <si>
    <t>248510</t>
  </si>
  <si>
    <t>FIN NONUTI LE ST LIA</t>
  </si>
  <si>
    <t>248602</t>
  </si>
  <si>
    <t>248600</t>
  </si>
  <si>
    <t>Franchise taxes</t>
  </si>
  <si>
    <t>248604</t>
  </si>
  <si>
    <t>248606</t>
  </si>
  <si>
    <t>248608</t>
  </si>
  <si>
    <t>248610</t>
  </si>
  <si>
    <t>248612</t>
  </si>
  <si>
    <t>248614</t>
  </si>
  <si>
    <t>248616</t>
  </si>
  <si>
    <t>248618</t>
  </si>
  <si>
    <t>248620</t>
  </si>
  <si>
    <t>248622</t>
  </si>
  <si>
    <t>248624</t>
  </si>
  <si>
    <t>248626</t>
  </si>
  <si>
    <t>248628</t>
  </si>
  <si>
    <t>248630</t>
  </si>
  <si>
    <t>248632</t>
  </si>
  <si>
    <t>248634</t>
  </si>
  <si>
    <t>248636</t>
  </si>
  <si>
    <t>248638</t>
  </si>
  <si>
    <t>248640</t>
  </si>
  <si>
    <t>248642</t>
  </si>
  <si>
    <t>248644</t>
  </si>
  <si>
    <t>248646</t>
  </si>
  <si>
    <t>248648</t>
  </si>
  <si>
    <t>248650</t>
  </si>
  <si>
    <t>248652</t>
  </si>
  <si>
    <t>248654</t>
  </si>
  <si>
    <t>248656</t>
  </si>
  <si>
    <t>248658</t>
  </si>
  <si>
    <t>248660</t>
  </si>
  <si>
    <t>248662</t>
  </si>
  <si>
    <t>248664</t>
  </si>
  <si>
    <t>248666</t>
  </si>
  <si>
    <t>248668</t>
  </si>
  <si>
    <t>248670</t>
  </si>
  <si>
    <t>248672</t>
  </si>
  <si>
    <t>248674</t>
  </si>
  <si>
    <t>248676</t>
  </si>
  <si>
    <t>248678</t>
  </si>
  <si>
    <t>248680</t>
  </si>
  <si>
    <t>248682</t>
  </si>
  <si>
    <t>248684</t>
  </si>
  <si>
    <t>248686</t>
  </si>
  <si>
    <t>248688</t>
  </si>
  <si>
    <t>248690</t>
  </si>
  <si>
    <t>248692</t>
  </si>
  <si>
    <t>248694</t>
  </si>
  <si>
    <t>248696</t>
  </si>
  <si>
    <t>248698</t>
  </si>
  <si>
    <t>248700</t>
  </si>
  <si>
    <t>248702</t>
  </si>
  <si>
    <t>248704</t>
  </si>
  <si>
    <t>248706</t>
  </si>
  <si>
    <t>248708</t>
  </si>
  <si>
    <t>248710</t>
  </si>
  <si>
    <t>248712</t>
  </si>
  <si>
    <t>248714</t>
  </si>
  <si>
    <t>248716</t>
  </si>
  <si>
    <t>248718</t>
  </si>
  <si>
    <t>248720</t>
  </si>
  <si>
    <t>248722</t>
  </si>
  <si>
    <t>248724</t>
  </si>
  <si>
    <t>248726</t>
  </si>
  <si>
    <t>248728</t>
  </si>
  <si>
    <t>248730</t>
  </si>
  <si>
    <t>248732</t>
  </si>
  <si>
    <t>248734</t>
  </si>
  <si>
    <t>248736</t>
  </si>
  <si>
    <t>248738</t>
  </si>
  <si>
    <t>248740</t>
  </si>
  <si>
    <t>248742</t>
  </si>
  <si>
    <t>248744</t>
  </si>
  <si>
    <t>248746</t>
  </si>
  <si>
    <t>248748</t>
  </si>
  <si>
    <t>248750</t>
  </si>
  <si>
    <t>248752</t>
  </si>
  <si>
    <t>248754</t>
  </si>
  <si>
    <t>248756</t>
  </si>
  <si>
    <t>248758</t>
  </si>
  <si>
    <t>248760</t>
  </si>
  <si>
    <t>248762</t>
  </si>
  <si>
    <t>248764</t>
  </si>
  <si>
    <t>248766</t>
  </si>
  <si>
    <t>248768</t>
  </si>
  <si>
    <t>248770</t>
  </si>
  <si>
    <t>248772</t>
  </si>
  <si>
    <t>248774</t>
  </si>
  <si>
    <t>248776</t>
  </si>
  <si>
    <t>248778</t>
  </si>
  <si>
    <t>248780</t>
  </si>
  <si>
    <t>248782</t>
  </si>
  <si>
    <t>248784</t>
  </si>
  <si>
    <t>248786</t>
  </si>
  <si>
    <t>248788</t>
  </si>
  <si>
    <t>252002</t>
  </si>
  <si>
    <t>252000</t>
  </si>
  <si>
    <t>Unamortized debt issuance costs</t>
  </si>
  <si>
    <t>Long-term debt</t>
  </si>
  <si>
    <t>252004</t>
  </si>
  <si>
    <t>UNAMT DEBT DIS 9.05%</t>
  </si>
  <si>
    <t>252006</t>
  </si>
  <si>
    <t>UNAMT DEBT DIS 8.31%</t>
  </si>
  <si>
    <t>252008</t>
  </si>
  <si>
    <t>252010</t>
  </si>
  <si>
    <t>252012</t>
  </si>
  <si>
    <t>252014</t>
  </si>
  <si>
    <t>252016</t>
  </si>
  <si>
    <t>252018</t>
  </si>
  <si>
    <t>UNAMT DEBT DIS 7.63%</t>
  </si>
  <si>
    <t>252020</t>
  </si>
  <si>
    <t>252022</t>
  </si>
  <si>
    <t>252024</t>
  </si>
  <si>
    <t>252026</t>
  </si>
  <si>
    <t>252028</t>
  </si>
  <si>
    <t>252030</t>
  </si>
  <si>
    <t>252032</t>
  </si>
  <si>
    <t>252034</t>
  </si>
  <si>
    <t>UNAMT DEBT DISC 5.37</t>
  </si>
  <si>
    <t>252036</t>
  </si>
  <si>
    <t>UNAMT DEBT DISC3.176</t>
  </si>
  <si>
    <t>252038</t>
  </si>
  <si>
    <t>252040</t>
  </si>
  <si>
    <t>252042</t>
  </si>
  <si>
    <t>252044</t>
  </si>
  <si>
    <t>252046</t>
  </si>
  <si>
    <t>252048</t>
  </si>
  <si>
    <t>252050</t>
  </si>
  <si>
    <t>252051</t>
  </si>
  <si>
    <t>UNAMT DEBT DISC 5.75</t>
  </si>
  <si>
    <t>252052</t>
  </si>
  <si>
    <t>252053</t>
  </si>
  <si>
    <t>UNAMT DEBT DICS 5.18</t>
  </si>
  <si>
    <t>252054</t>
  </si>
  <si>
    <t>252055</t>
  </si>
  <si>
    <t>UNAMT DEBT DISC 5.23</t>
  </si>
  <si>
    <t>252056</t>
  </si>
  <si>
    <t>252057</t>
  </si>
  <si>
    <t>252058</t>
  </si>
  <si>
    <t>252059</t>
  </si>
  <si>
    <t>252061</t>
  </si>
  <si>
    <t>DEBT ISSUCOST TERMLN</t>
  </si>
  <si>
    <t>252202</t>
  </si>
  <si>
    <t>252200</t>
  </si>
  <si>
    <t>Medium term notes</t>
  </si>
  <si>
    <t>252204</t>
  </si>
  <si>
    <t>252206</t>
  </si>
  <si>
    <t>252208</t>
  </si>
  <si>
    <t>252210</t>
  </si>
  <si>
    <t>252212</t>
  </si>
  <si>
    <t>252214</t>
  </si>
  <si>
    <t>252216</t>
  </si>
  <si>
    <t>252218</t>
  </si>
  <si>
    <t>252220</t>
  </si>
  <si>
    <t>252222</t>
  </si>
  <si>
    <t>252224</t>
  </si>
  <si>
    <t>252226</t>
  </si>
  <si>
    <t>252228</t>
  </si>
  <si>
    <t>252230</t>
  </si>
  <si>
    <t>252232</t>
  </si>
  <si>
    <t>252234</t>
  </si>
  <si>
    <t>252236</t>
  </si>
  <si>
    <t>252238</t>
  </si>
  <si>
    <t>252240</t>
  </si>
  <si>
    <t>252242</t>
  </si>
  <si>
    <t>252244</t>
  </si>
  <si>
    <t>252246</t>
  </si>
  <si>
    <t>252248</t>
  </si>
  <si>
    <t>252250</t>
  </si>
  <si>
    <t>252251</t>
  </si>
  <si>
    <t>252252</t>
  </si>
  <si>
    <t>252254</t>
  </si>
  <si>
    <t>252256</t>
  </si>
  <si>
    <t>252257</t>
  </si>
  <si>
    <t>252258</t>
  </si>
  <si>
    <t>UNAMT FINANCING COST</t>
  </si>
  <si>
    <t>252400</t>
  </si>
  <si>
    <t>Other long-term debt</t>
  </si>
  <si>
    <t>252407</t>
  </si>
  <si>
    <t>WATER LONG-TERM DEBT</t>
  </si>
  <si>
    <t>252410</t>
  </si>
  <si>
    <t>252501</t>
  </si>
  <si>
    <t>TERM LOAN PRINCIPAL</t>
  </si>
  <si>
    <t>LT PROMISE NT-LEHMAN</t>
  </si>
  <si>
    <t>256005</t>
  </si>
  <si>
    <t>256999</t>
  </si>
  <si>
    <t>Deferred tax liabilities</t>
  </si>
  <si>
    <t>256006</t>
  </si>
  <si>
    <t>AMT CREDITS</t>
  </si>
  <si>
    <t>256007</t>
  </si>
  <si>
    <t>DEF TAX  ITC BAS RED</t>
  </si>
  <si>
    <t>256008</t>
  </si>
  <si>
    <t>DEF  TAX ITC REG LIA</t>
  </si>
  <si>
    <t>256009</t>
  </si>
  <si>
    <t>DEFERRED ITC</t>
  </si>
  <si>
    <t>256010</t>
  </si>
  <si>
    <t>256015</t>
  </si>
  <si>
    <t>256016</t>
  </si>
  <si>
    <t>256020</t>
  </si>
  <si>
    <t>256025</t>
  </si>
  <si>
    <t>256030</t>
  </si>
  <si>
    <t>256035</t>
  </si>
  <si>
    <t>256040</t>
  </si>
  <si>
    <t>256045</t>
  </si>
  <si>
    <t>256050</t>
  </si>
  <si>
    <t>256055</t>
  </si>
  <si>
    <t>256060</t>
  </si>
  <si>
    <t>256065</t>
  </si>
  <si>
    <t>256070</t>
  </si>
  <si>
    <t>256075</t>
  </si>
  <si>
    <t>256080</t>
  </si>
  <si>
    <t>256085</t>
  </si>
  <si>
    <t>256090</t>
  </si>
  <si>
    <t>256095</t>
  </si>
  <si>
    <t>256100</t>
  </si>
  <si>
    <t>256105</t>
  </si>
  <si>
    <t>256110</t>
  </si>
  <si>
    <t>256115</t>
  </si>
  <si>
    <t>256117</t>
  </si>
  <si>
    <t>256120</t>
  </si>
  <si>
    <t>256125</t>
  </si>
  <si>
    <t>256130</t>
  </si>
  <si>
    <t>DEF FED TAXES</t>
  </si>
  <si>
    <t>256135</t>
  </si>
  <si>
    <t>DEFERRED STATE TAXES</t>
  </si>
  <si>
    <t>256140</t>
  </si>
  <si>
    <t>DEF INTX FED OCISWAP</t>
  </si>
  <si>
    <t>256145</t>
  </si>
  <si>
    <t>DEF INTXSTAT OCISWAP</t>
  </si>
  <si>
    <t>260005</t>
  </si>
  <si>
    <t>260000</t>
  </si>
  <si>
    <t>Asset retirement obligation</t>
  </si>
  <si>
    <t>Regulatory liabilities non-current</t>
  </si>
  <si>
    <t>260010</t>
  </si>
  <si>
    <t>260015</t>
  </si>
  <si>
    <t>260205</t>
  </si>
  <si>
    <t>260200</t>
  </si>
  <si>
    <t>Fair value of derivatives non-current</t>
  </si>
  <si>
    <t>260210</t>
  </si>
  <si>
    <t>260215</t>
  </si>
  <si>
    <t>260405</t>
  </si>
  <si>
    <t>260400</t>
  </si>
  <si>
    <t>Customer advances</t>
  </si>
  <si>
    <t>260410</t>
  </si>
  <si>
    <t>260415</t>
  </si>
  <si>
    <t>260420</t>
  </si>
  <si>
    <t>260425</t>
  </si>
  <si>
    <t>260430</t>
  </si>
  <si>
    <t>260435</t>
  </si>
  <si>
    <t>260440</t>
  </si>
  <si>
    <t>260445</t>
  </si>
  <si>
    <t>260450</t>
  </si>
  <si>
    <t>260455</t>
  </si>
  <si>
    <t>260460</t>
  </si>
  <si>
    <t>260465</t>
  </si>
  <si>
    <t>260470</t>
  </si>
  <si>
    <t>260605</t>
  </si>
  <si>
    <t>260600</t>
  </si>
  <si>
    <t>Other regulatory liabilities non-current</t>
  </si>
  <si>
    <t>260620</t>
  </si>
  <si>
    <t>260625</t>
  </si>
  <si>
    <t>260630</t>
  </si>
  <si>
    <t>260635</t>
  </si>
  <si>
    <t>260636</t>
  </si>
  <si>
    <t>ITC BASIS DIFFERENCE</t>
  </si>
  <si>
    <t>260640</t>
  </si>
  <si>
    <t>260645</t>
  </si>
  <si>
    <t>264005</t>
  </si>
  <si>
    <t>264999</t>
  </si>
  <si>
    <t>Pension and postretirement benefit liabilities</t>
  </si>
  <si>
    <t>264010</t>
  </si>
  <si>
    <t>264015</t>
  </si>
  <si>
    <t>264020</t>
  </si>
  <si>
    <t>268005</t>
  </si>
  <si>
    <t>268999</t>
  </si>
  <si>
    <t>Derivative instruments liabilities non-current</t>
  </si>
  <si>
    <t>268010</t>
  </si>
  <si>
    <t>268015</t>
  </si>
  <si>
    <t>272005</t>
  </si>
  <si>
    <t>272999</t>
  </si>
  <si>
    <t>Operating lease liabilities noncurrent</t>
  </si>
  <si>
    <t>272010</t>
  </si>
  <si>
    <t>ROU NONUTIL LEAS LIA</t>
  </si>
  <si>
    <t>280005</t>
  </si>
  <si>
    <t>280000</t>
  </si>
  <si>
    <t>Environmental liabilities non-current</t>
  </si>
  <si>
    <t>Other non-current liabilities</t>
  </si>
  <si>
    <t>280010</t>
  </si>
  <si>
    <t>280015</t>
  </si>
  <si>
    <t>280020</t>
  </si>
  <si>
    <t>280025</t>
  </si>
  <si>
    <t>280030</t>
  </si>
  <si>
    <t>280035</t>
  </si>
  <si>
    <t>280040</t>
  </si>
  <si>
    <t>280045</t>
  </si>
  <si>
    <t>280050</t>
  </si>
  <si>
    <t>280055</t>
  </si>
  <si>
    <t>280060</t>
  </si>
  <si>
    <t>280065</t>
  </si>
  <si>
    <t>280070</t>
  </si>
  <si>
    <t>280075</t>
  </si>
  <si>
    <t>280080</t>
  </si>
  <si>
    <t>280085</t>
  </si>
  <si>
    <t>280090</t>
  </si>
  <si>
    <t>280095</t>
  </si>
  <si>
    <t>280100</t>
  </si>
  <si>
    <t>280105</t>
  </si>
  <si>
    <t>280110</t>
  </si>
  <si>
    <t>280115</t>
  </si>
  <si>
    <t>280120</t>
  </si>
  <si>
    <t>280125</t>
  </si>
  <si>
    <t>280205</t>
  </si>
  <si>
    <t>280200</t>
  </si>
  <si>
    <t>Finance utility lease liability</t>
  </si>
  <si>
    <t>280405</t>
  </si>
  <si>
    <t>FIN NONUTI LEASE LIA</t>
  </si>
  <si>
    <t>280400</t>
  </si>
  <si>
    <t>Finance non-utility lease liability</t>
  </si>
  <si>
    <t>280605</t>
  </si>
  <si>
    <t>280600</t>
  </si>
  <si>
    <t>280610</t>
  </si>
  <si>
    <t>280615</t>
  </si>
  <si>
    <t>280620</t>
  </si>
  <si>
    <t>280630</t>
  </si>
  <si>
    <t>280635</t>
  </si>
  <si>
    <t>280640</t>
  </si>
  <si>
    <t>280645</t>
  </si>
  <si>
    <t>CWIPLiab-250TaylorHQ</t>
  </si>
  <si>
    <t>280650</t>
  </si>
  <si>
    <t>280655</t>
  </si>
  <si>
    <t>280660</t>
  </si>
  <si>
    <t>280665</t>
  </si>
  <si>
    <t>280670</t>
  </si>
  <si>
    <t>INJ &amp; DAM RES-EXTRAO</t>
  </si>
  <si>
    <t>280675</t>
  </si>
  <si>
    <t>311005</t>
  </si>
  <si>
    <t>311000</t>
  </si>
  <si>
    <t>Common stock</t>
  </si>
  <si>
    <t>311010</t>
  </si>
  <si>
    <t>311015</t>
  </si>
  <si>
    <t>311020</t>
  </si>
  <si>
    <t>311025</t>
  </si>
  <si>
    <t>311030</t>
  </si>
  <si>
    <t>311205</t>
  </si>
  <si>
    <t>311210</t>
  </si>
  <si>
    <t>311215</t>
  </si>
  <si>
    <t>311220</t>
  </si>
  <si>
    <t>311225</t>
  </si>
  <si>
    <t>311230</t>
  </si>
  <si>
    <t>311235</t>
  </si>
  <si>
    <t>316005</t>
  </si>
  <si>
    <t>316000</t>
  </si>
  <si>
    <t>PY retained earnings</t>
  </si>
  <si>
    <t>Retained earnings</t>
  </si>
  <si>
    <t>316010</t>
  </si>
  <si>
    <t>316015</t>
  </si>
  <si>
    <t>316020</t>
  </si>
  <si>
    <t>316025</t>
  </si>
  <si>
    <t>316030</t>
  </si>
  <si>
    <t>316035</t>
  </si>
  <si>
    <t>316040</t>
  </si>
  <si>
    <t>316045</t>
  </si>
  <si>
    <t>IC Dividends</t>
  </si>
  <si>
    <t>320005</t>
  </si>
  <si>
    <t>320000</t>
  </si>
  <si>
    <t>Accumulated other comprehensive (income) loss</t>
  </si>
  <si>
    <t>320006</t>
  </si>
  <si>
    <t xml:space="preserve">Equity Check </t>
  </si>
  <si>
    <t xml:space="preserve">Debt check </t>
  </si>
  <si>
    <t>Net of Undistributed Retained Earnings</t>
  </si>
  <si>
    <t>* formula change for this item</t>
  </si>
  <si>
    <t>ST Debt Account</t>
  </si>
  <si>
    <t xml:space="preserve">Total </t>
  </si>
  <si>
    <t>252259</t>
  </si>
  <si>
    <t>316006</t>
  </si>
  <si>
    <t>204020</t>
  </si>
  <si>
    <t>252405</t>
  </si>
  <si>
    <t>280625</t>
  </si>
  <si>
    <t>316500</t>
  </si>
  <si>
    <t>Common Stock (see line 50)</t>
  </si>
  <si>
    <t>Long Term Debt (see line 53)</t>
  </si>
  <si>
    <t>2023 Earnings Test</t>
  </si>
  <si>
    <t>2023 Commission Basis Reprt</t>
  </si>
  <si>
    <t>TREASURY CLRG GL</t>
  </si>
  <si>
    <t>WF Pyrl Bnk Acct</t>
  </si>
  <si>
    <t>WF Pyrl Chk Clrg</t>
  </si>
  <si>
    <t>WF Pyrl ACH Clrg</t>
  </si>
  <si>
    <t>WF Pyrl AR Clrg</t>
  </si>
  <si>
    <t>WF BNK ACCT</t>
  </si>
  <si>
    <t>WF CHK CLRG</t>
  </si>
  <si>
    <t>WF ACH CLRG</t>
  </si>
  <si>
    <t>WF WIRE CLRG</t>
  </si>
  <si>
    <t>WF AR CLRG</t>
  </si>
  <si>
    <t>USB Bnk Acct</t>
  </si>
  <si>
    <t>USB Chk Clrg</t>
  </si>
  <si>
    <t>USB ACH Clrg</t>
  </si>
  <si>
    <t>USB Wire Clrg</t>
  </si>
  <si>
    <t>USB AR Clrg</t>
  </si>
  <si>
    <t>BOA Bnk Acct</t>
  </si>
  <si>
    <t>BOA ACH Clrg</t>
  </si>
  <si>
    <t>BOA AR Clrg</t>
  </si>
  <si>
    <t>ACCR REV UNB WARM</t>
  </si>
  <si>
    <t>MISC INVENTORY</t>
  </si>
  <si>
    <t>NON-UTLILITY RTC INV</t>
  </si>
  <si>
    <t>PREPAID IT SYSTEM EX</t>
  </si>
  <si>
    <t>USB-OLGA EBS INVEST</t>
  </si>
  <si>
    <t>USB-OLIEE EBS INVEST</t>
  </si>
  <si>
    <t>SMART ENERGY EBS INV</t>
  </si>
  <si>
    <t>CWIP NON UTIL MANUAL</t>
  </si>
  <si>
    <t>TSA SEC DIR2C OM OR</t>
  </si>
  <si>
    <t>TSA SEC DIR2C COSTOR</t>
  </si>
  <si>
    <t>TSA SEC DIR2C OM WA</t>
  </si>
  <si>
    <t>TSA SEC DIR2C COSTWA</t>
  </si>
  <si>
    <t>DEFER WA WUTC FEE</t>
  </si>
  <si>
    <t>AMORT WA WUTC FEE</t>
  </si>
  <si>
    <t>DEF WA EE AUDIT EXP</t>
  </si>
  <si>
    <t>AMORT WA EE AUDIT</t>
  </si>
  <si>
    <t>Defer WA Bill Discou</t>
  </si>
  <si>
    <t>RNG INV DEF-AAC SHAR</t>
  </si>
  <si>
    <t>WA CCA COMP CS DEFER</t>
  </si>
  <si>
    <t>AWEC DEF TRANSP RTC</t>
  </si>
  <si>
    <t>AWEC DEF SAL OFF RNG</t>
  </si>
  <si>
    <t>CPP DEFERRAL - OR</t>
  </si>
  <si>
    <t>CPP DEFERRAL RES-OR</t>
  </si>
  <si>
    <t>AMORT OR RNG ADJ MEC</t>
  </si>
  <si>
    <t>AMORT OR INI LEX RTC</t>
  </si>
  <si>
    <t>AMORT OR LEX SHARING</t>
  </si>
  <si>
    <t>NON-UTI 250 TAYL LHI</t>
  </si>
  <si>
    <t>AMT-NON-UTI 250 LHI</t>
  </si>
  <si>
    <t>RTC LIABILITY</t>
  </si>
  <si>
    <t>MTN BONDS INT PAY</t>
  </si>
  <si>
    <t>INT ACC 5.18% 2034</t>
  </si>
  <si>
    <t>INT ACC-5.23%, 2038</t>
  </si>
  <si>
    <t>WA CCA REG-DEF LIAB</t>
  </si>
  <si>
    <t>AWEC DEF SAL OFF RTC</t>
  </si>
  <si>
    <t>AWEC DEF TRANSP RNG</t>
  </si>
  <si>
    <t>WA CCA OBLIGATION</t>
  </si>
  <si>
    <t>MTN UNAMT DEBT COST</t>
  </si>
  <si>
    <t>MTN BOND PRINCIPAL</t>
  </si>
  <si>
    <t>SEC MTN 5.18%-2034</t>
  </si>
  <si>
    <t>SEC MTN 5.23% 2034</t>
  </si>
  <si>
    <t>WA CCA OBLIGATION LT</t>
  </si>
  <si>
    <t>RATE ADJ-OT G REV-WA</t>
  </si>
  <si>
    <t>MISC SERVICE REV - R</t>
  </si>
  <si>
    <t>COMM CHR-RTC EXP INV</t>
  </si>
  <si>
    <t>RNG INVESTMENT AMORT</t>
  </si>
  <si>
    <t>HOURLY DOUBLE PAY-1s</t>
  </si>
  <si>
    <t>HOURLY REGULAR PAY-1</t>
  </si>
  <si>
    <t>HOURLY OVERTIME PAY1</t>
  </si>
  <si>
    <t>CATHODIC PROTECTION</t>
  </si>
  <si>
    <t>METERING EQUIP INSTA</t>
  </si>
  <si>
    <t>INSURANCE - OTHER</t>
  </si>
  <si>
    <t>O&amp;M REG DEFER RESERV</t>
  </si>
  <si>
    <t>PARTNER HOSPITALITY</t>
  </si>
  <si>
    <t>CONTRIBUTIONS</t>
  </si>
  <si>
    <t>FIRST PARTY DAMAGE (</t>
  </si>
  <si>
    <t>UPFRONT FEES - CF</t>
  </si>
  <si>
    <t>COMMITMENT FEES - CF</t>
  </si>
  <si>
    <t>HOURLY REGULAR-2nd</t>
  </si>
  <si>
    <t>HOURLY OT PAY-2nd</t>
  </si>
  <si>
    <t>BDGT - P/T SALARY PA</t>
  </si>
  <si>
    <t>E11000196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</si>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</sst>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@\ &quot;[2CCFITRIALBALQ0001]&quot;"/>
    <numFmt numFmtId="165" formatCode="@\ &quot;[2CIFIGLBALCUBE]&quot;"/>
    <numFmt numFmtId="166" formatCode="dd\ mmm\ yyyy\,\ hh\.mm:ss\ AM/PM"/>
    <numFmt numFmtId="167" formatCode="@\ &quot;(Leading Ledger)&quot;"/>
    <numFmt numFmtId="168" formatCode="@\ &quot;(Northwest Natural Gas Com)&quot;"/>
    <numFmt numFmtId="169" formatCode="dd\ mmm\ yyyy"/>
    <numFmt numFmtId="170" formatCode="&quot;$&quot;\ #,##0.00;\-&quot;$&quot;\ #,##0.00"/>
    <numFmt numFmtId="172" formatCode="_(* #,##0_);_(* \(#,##0\);_(* &quot;-&quot;??_);_(@_)"/>
    <numFmt numFmtId="173" formatCode="0.0%"/>
    <numFmt numFmtId="174" formatCode="0.000%"/>
    <numFmt numFmtId="176" formatCode="_(* #,##0.0000000_);_(* \(#,##0.0000000\);_(* &quot;-&quot;??_);_(@_)"/>
  </numFmts>
  <fonts count="2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u/>
      <sz val="10"/>
      <name val="Tahoma"/>
      <family val="2"/>
    </font>
    <font>
      <b/>
      <sz val="10"/>
      <color theme="1"/>
      <name val="Tahoma"/>
      <family val="2"/>
    </font>
    <font>
      <b/>
      <sz val="10"/>
      <color theme="3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b/>
      <u/>
      <sz val="10"/>
      <color theme="1"/>
      <name val="Tahoma"/>
      <family val="2"/>
    </font>
    <font>
      <u/>
      <sz val="10"/>
      <color theme="1"/>
      <name val="Tahoma"/>
      <family val="2"/>
    </font>
    <font>
      <b/>
      <sz val="10"/>
      <color rgb="FFFF0000"/>
      <name val="Tahoma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Tahoma"/>
      <family val="2"/>
    </font>
    <font>
      <sz val="11"/>
      <name val="Calibri"/>
    </font>
    <font>
      <sz val="12"/>
      <name val="Calibri"/>
    </font>
    <font>
      <sz val="10"/>
      <color rgb="FF002060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i/>
      <sz val="10"/>
      <color theme="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5E5E5"/>
      </patternFill>
    </fill>
    <fill>
      <patternFill patternType="solid">
        <fgColor rgb="FFF7F7F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11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/>
    <xf numFmtId="0" fontId="16" fillId="0" borderId="0"/>
    <xf numFmtId="0" fontId="18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37" fontId="1" fillId="0" borderId="3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172" fontId="6" fillId="0" borderId="0" xfId="2" applyNumberFormat="1" applyFont="1"/>
    <xf numFmtId="172" fontId="6" fillId="0" borderId="0" xfId="0" applyNumberFormat="1" applyFont="1"/>
    <xf numFmtId="37" fontId="6" fillId="0" borderId="0" xfId="0" applyNumberFormat="1" applyFont="1"/>
    <xf numFmtId="10" fontId="6" fillId="0" borderId="0" xfId="0" applyNumberFormat="1" applyFont="1"/>
    <xf numFmtId="0" fontId="14" fillId="0" borderId="0" xfId="0" applyFont="1"/>
    <xf numFmtId="43" fontId="6" fillId="0" borderId="0" xfId="0" applyNumberFormat="1" applyFont="1"/>
    <xf numFmtId="172" fontId="6" fillId="0" borderId="3" xfId="0" applyNumberFormat="1" applyFont="1" applyBorder="1"/>
    <xf numFmtId="172" fontId="6" fillId="0" borderId="5" xfId="0" applyNumberFormat="1" applyFont="1" applyBorder="1"/>
    <xf numFmtId="10" fontId="6" fillId="0" borderId="0" xfId="3" applyNumberFormat="1" applyFont="1"/>
    <xf numFmtId="10" fontId="6" fillId="0" borderId="6" xfId="0" applyNumberFormat="1" applyFont="1" applyBorder="1"/>
    <xf numFmtId="10" fontId="2" fillId="0" borderId="0" xfId="3" applyNumberFormat="1" applyFont="1"/>
    <xf numFmtId="10" fontId="6" fillId="0" borderId="3" xfId="3" applyNumberFormat="1" applyFont="1" applyBorder="1"/>
    <xf numFmtId="0" fontId="13" fillId="0" borderId="0" xfId="0" applyFont="1"/>
    <xf numFmtId="0" fontId="15" fillId="2" borderId="4" xfId="0" applyFont="1" applyFill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164" fontId="15" fillId="0" borderId="4" xfId="0" applyNumberFormat="1" applyFont="1" applyBorder="1" applyAlignment="1">
      <alignment horizontal="left" vertical="top"/>
    </xf>
    <xf numFmtId="165" fontId="15" fillId="0" borderId="4" xfId="0" applyNumberFormat="1" applyFont="1" applyBorder="1" applyAlignment="1">
      <alignment horizontal="left" vertical="top"/>
    </xf>
    <xf numFmtId="166" fontId="15" fillId="0" borderId="4" xfId="0" applyNumberFormat="1" applyFont="1" applyBorder="1" applyAlignment="1">
      <alignment horizontal="left" vertical="top"/>
    </xf>
    <xf numFmtId="167" fontId="15" fillId="0" borderId="4" xfId="0" applyNumberFormat="1" applyFont="1" applyBorder="1" applyAlignment="1">
      <alignment horizontal="left" vertical="top"/>
    </xf>
    <xf numFmtId="168" fontId="15" fillId="0" borderId="4" xfId="0" applyNumberFormat="1" applyFont="1" applyBorder="1" applyAlignment="1">
      <alignment horizontal="left" vertical="top"/>
    </xf>
    <xf numFmtId="169" fontId="15" fillId="0" borderId="4" xfId="0" applyNumberFormat="1" applyFont="1" applyBorder="1" applyAlignment="1">
      <alignment horizontal="left" vertical="top"/>
    </xf>
    <xf numFmtId="170" fontId="15" fillId="0" borderId="4" xfId="0" applyNumberFormat="1" applyFont="1" applyBorder="1" applyAlignment="1">
      <alignment horizontal="right" vertical="top"/>
    </xf>
    <xf numFmtId="0" fontId="10" fillId="0" borderId="0" xfId="0" applyFont="1" applyAlignment="1">
      <alignment horizontal="center"/>
    </xf>
    <xf numFmtId="176" fontId="6" fillId="0" borderId="0" xfId="0" applyNumberFormat="1" applyFont="1"/>
    <xf numFmtId="172" fontId="17" fillId="0" borderId="0" xfId="2" applyNumberFormat="1" applyFont="1"/>
    <xf numFmtId="0" fontId="0" fillId="0" borderId="0" xfId="0" applyAlignment="1">
      <alignment horizontal="left"/>
    </xf>
    <xf numFmtId="0" fontId="4" fillId="0" borderId="0" xfId="0" applyFont="1"/>
    <xf numFmtId="0" fontId="18" fillId="0" borderId="0" xfId="6"/>
    <xf numFmtId="0" fontId="20" fillId="0" borderId="0" xfId="6" applyFont="1"/>
    <xf numFmtId="0" fontId="7" fillId="0" borderId="10" xfId="0" applyFont="1" applyBorder="1"/>
    <xf numFmtId="0" fontId="7" fillId="0" borderId="12" xfId="0" applyFont="1" applyBorder="1"/>
    <xf numFmtId="174" fontId="2" fillId="0" borderId="0" xfId="3" applyNumberFormat="1" applyFont="1"/>
    <xf numFmtId="37" fontId="1" fillId="0" borderId="7" xfId="0" applyNumberFormat="1" applyFont="1" applyBorder="1" applyAlignment="1">
      <alignment horizontal="center" vertical="top"/>
    </xf>
    <xf numFmtId="0" fontId="19" fillId="3" borderId="0" xfId="0" applyFont="1" applyFill="1"/>
    <xf numFmtId="43" fontId="0" fillId="0" borderId="0" xfId="0" applyNumberFormat="1"/>
    <xf numFmtId="0" fontId="15" fillId="2" borderId="4" xfId="0" applyFont="1" applyFill="1" applyBorder="1" applyAlignment="1">
      <alignment horizontal="left" vertical="top"/>
    </xf>
    <xf numFmtId="0" fontId="15" fillId="0" borderId="4" xfId="0" applyFont="1" applyFill="1" applyBorder="1" applyAlignment="1">
      <alignment horizontal="left" vertical="top"/>
    </xf>
    <xf numFmtId="170" fontId="15" fillId="0" borderId="4" xfId="0" applyNumberFormat="1" applyFont="1" applyFill="1" applyBorder="1" applyAlignment="1">
      <alignment horizontal="right" vertical="top"/>
    </xf>
    <xf numFmtId="0" fontId="6" fillId="0" borderId="0" xfId="0" applyFont="1" applyFill="1"/>
    <xf numFmtId="0" fontId="0" fillId="0" borderId="0" xfId="0" applyFill="1"/>
    <xf numFmtId="0" fontId="21" fillId="0" borderId="0" xfId="0" applyFont="1" applyFill="1"/>
    <xf numFmtId="0" fontId="21" fillId="0" borderId="0" xfId="0" applyFont="1" applyFill="1" applyAlignment="1">
      <alignment horizontal="left"/>
    </xf>
    <xf numFmtId="0" fontId="1" fillId="0" borderId="0" xfId="0" applyFont="1" applyFill="1"/>
    <xf numFmtId="172" fontId="6" fillId="0" borderId="0" xfId="2" applyNumberFormat="1" applyFont="1" applyFill="1" applyBorder="1"/>
    <xf numFmtId="172" fontId="6" fillId="0" borderId="11" xfId="2" applyNumberFormat="1" applyFont="1" applyFill="1" applyBorder="1"/>
    <xf numFmtId="0" fontId="2" fillId="0" borderId="0" xfId="0" applyFont="1" applyFill="1"/>
    <xf numFmtId="172" fontId="6" fillId="0" borderId="7" xfId="2" applyNumberFormat="1" applyFont="1" applyFill="1" applyBorder="1"/>
    <xf numFmtId="172" fontId="6" fillId="0" borderId="13" xfId="2" applyNumberFormat="1" applyFont="1" applyFill="1" applyBorder="1"/>
    <xf numFmtId="0" fontId="2" fillId="0" borderId="0" xfId="0" applyFont="1" applyAlignment="1">
      <alignment horizontal="right"/>
    </xf>
    <xf numFmtId="9" fontId="2" fillId="0" borderId="0" xfId="3" applyFont="1" applyAlignment="1">
      <alignment horizontal="left" indent="1"/>
    </xf>
    <xf numFmtId="173" fontId="2" fillId="0" borderId="0" xfId="3" applyNumberFormat="1" applyFont="1" applyAlignment="1">
      <alignment horizontal="left" indent="1"/>
    </xf>
    <xf numFmtId="172" fontId="2" fillId="0" borderId="0" xfId="2" applyNumberFormat="1" applyFont="1"/>
    <xf numFmtId="172" fontId="2" fillId="0" borderId="0" xfId="2" applyNumberFormat="1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top"/>
    </xf>
    <xf numFmtId="37" fontId="1" fillId="0" borderId="7" xfId="0" applyNumberFormat="1" applyFont="1" applyFill="1" applyBorder="1" applyAlignment="1">
      <alignment horizontal="center" vertical="top"/>
    </xf>
    <xf numFmtId="172" fontId="6" fillId="0" borderId="0" xfId="0" applyNumberFormat="1" applyFont="1" applyFill="1"/>
    <xf numFmtId="172" fontId="6" fillId="0" borderId="3" xfId="0" applyNumberFormat="1" applyFont="1" applyFill="1" applyBorder="1"/>
    <xf numFmtId="172" fontId="6" fillId="0" borderId="5" xfId="0" applyNumberFormat="1" applyFont="1" applyFill="1" applyBorder="1"/>
    <xf numFmtId="43" fontId="6" fillId="0" borderId="0" xfId="0" applyNumberFormat="1" applyFont="1" applyFill="1"/>
    <xf numFmtId="10" fontId="6" fillId="0" borderId="0" xfId="3" applyNumberFormat="1" applyFont="1" applyFill="1"/>
    <xf numFmtId="10" fontId="6" fillId="0" borderId="3" xfId="3" applyNumberFormat="1" applyFont="1" applyFill="1" applyBorder="1"/>
    <xf numFmtId="10" fontId="6" fillId="0" borderId="6" xfId="3" applyNumberFormat="1" applyFont="1" applyFill="1" applyBorder="1"/>
    <xf numFmtId="174" fontId="6" fillId="0" borderId="0" xfId="3" applyNumberFormat="1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6" fillId="0" borderId="14" xfId="0" applyFont="1" applyFill="1" applyBorder="1"/>
    <xf numFmtId="0" fontId="6" fillId="0" borderId="15" xfId="0" applyFont="1" applyFill="1" applyBorder="1"/>
    <xf numFmtId="0" fontId="6" fillId="0" borderId="16" xfId="0" applyFont="1" applyFill="1" applyBorder="1"/>
    <xf numFmtId="0" fontId="1" fillId="0" borderId="0" xfId="0" applyFont="1" applyFill="1" applyBorder="1"/>
    <xf numFmtId="0" fontId="1" fillId="0" borderId="7" xfId="0" applyFont="1" applyFill="1" applyBorder="1"/>
    <xf numFmtId="0" fontId="1" fillId="0" borderId="0" xfId="4" applyFont="1" applyFill="1"/>
    <xf numFmtId="0" fontId="2" fillId="0" borderId="0" xfId="4" applyFill="1" applyAlignment="1">
      <alignment horizontal="center"/>
    </xf>
    <xf numFmtId="0" fontId="1" fillId="0" borderId="7" xfId="0" applyFont="1" applyFill="1" applyBorder="1" applyAlignment="1">
      <alignment horizontal="center" vertical="top"/>
    </xf>
    <xf numFmtId="0" fontId="3" fillId="0" borderId="0" xfId="0" applyFont="1" applyFill="1"/>
    <xf numFmtId="172" fontId="2" fillId="0" borderId="0" xfId="0" applyNumberFormat="1" applyFont="1" applyFill="1"/>
    <xf numFmtId="0" fontId="3" fillId="0" borderId="0" xfId="4" applyFont="1" applyFill="1"/>
    <xf numFmtId="0" fontId="2" fillId="0" borderId="0" xfId="4" applyFill="1"/>
    <xf numFmtId="10" fontId="6" fillId="0" borderId="6" xfId="0" applyNumberFormat="1" applyFont="1" applyFill="1" applyBorder="1"/>
    <xf numFmtId="174" fontId="2" fillId="0" borderId="0" xfId="3" applyNumberFormat="1" applyFont="1" applyFill="1"/>
    <xf numFmtId="10" fontId="6" fillId="0" borderId="0" xfId="0" applyNumberFormat="1" applyFont="1" applyFill="1"/>
    <xf numFmtId="10" fontId="6" fillId="0" borderId="3" xfId="0" applyNumberFormat="1" applyFont="1" applyFill="1" applyBorder="1"/>
    <xf numFmtId="0" fontId="2" fillId="0" borderId="0" xfId="4" applyFont="1" applyFill="1"/>
    <xf numFmtId="10" fontId="2" fillId="0" borderId="0" xfId="3" applyNumberFormat="1" applyFont="1" applyFill="1"/>
    <xf numFmtId="0" fontId="2" fillId="0" borderId="8" xfId="0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172" fontId="2" fillId="0" borderId="5" xfId="0" applyNumberFormat="1" applyFont="1" applyFill="1" applyBorder="1"/>
    <xf numFmtId="0" fontId="2" fillId="0" borderId="5" xfId="0" applyFont="1" applyFill="1" applyBorder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</cellXfs>
  <cellStyles count="7">
    <cellStyle name="Comma" xfId="2" builtinId="3"/>
    <cellStyle name="Normal" xfId="0" builtinId="0"/>
    <cellStyle name="Normal 2" xfId="1" xr:uid="{E24B7380-574E-4335-81B5-F0A7034D2679}"/>
    <cellStyle name="Normal 3" xfId="5" xr:uid="{02CF2A1A-53E2-4245-B39C-611116AA2B45}"/>
    <cellStyle name="Normal 4" xfId="6" xr:uid="{2409688F-0C54-4F39-909D-62E9F3447956}"/>
    <cellStyle name="Normal 5" xfId="4" xr:uid="{7F933F8B-9646-4AE2-80C6-EE4BB3E5B71F}"/>
    <cellStyle name="Percent" xfId="3" builtinId="5"/>
  </cellStyles>
  <dxfs count="2"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1F670-4C76-4F7B-BE58-833172A102AC}">
  <dimension ref="A2:S286"/>
  <sheetViews>
    <sheetView showGridLines="0" tabSelected="1" zoomScale="90" zoomScaleNormal="90" workbookViewId="0">
      <selection activeCell="E3" sqref="E3"/>
    </sheetView>
  </sheetViews>
  <sheetFormatPr defaultColWidth="8.7265625" defaultRowHeight="12.5" x14ac:dyDescent="0.25"/>
  <cols>
    <col min="1" max="1" width="6.54296875" style="8" customWidth="1"/>
    <col min="2" max="2" width="4.453125" style="8" customWidth="1"/>
    <col min="3" max="3" width="11.90625" style="8" customWidth="1"/>
    <col min="4" max="4" width="16.1796875" style="8" customWidth="1"/>
    <col min="5" max="5" width="37.54296875" style="8" customWidth="1"/>
    <col min="6" max="13" width="16.7265625" style="8" bestFit="1" customWidth="1"/>
    <col min="14" max="14" width="20.90625" style="8" customWidth="1"/>
    <col min="15" max="15" width="21.54296875" style="8" customWidth="1"/>
    <col min="16" max="16" width="19.36328125" style="8" customWidth="1"/>
    <col min="17" max="17" width="21.1796875" style="8" customWidth="1"/>
    <col min="18" max="19" width="24.36328125" style="8" customWidth="1"/>
    <col min="20" max="16384" width="8.7265625" style="8"/>
  </cols>
  <sheetData>
    <row r="2" spans="1:19" x14ac:dyDescent="0.25">
      <c r="C2" s="1" t="s">
        <v>0</v>
      </c>
    </row>
    <row r="3" spans="1:19" x14ac:dyDescent="0.25">
      <c r="C3" s="1" t="s">
        <v>1</v>
      </c>
      <c r="S3" s="2"/>
    </row>
    <row r="4" spans="1:19" x14ac:dyDescent="0.25">
      <c r="C4" s="1" t="s">
        <v>2817</v>
      </c>
      <c r="S4" s="2"/>
    </row>
    <row r="5" spans="1:19" x14ac:dyDescent="0.25">
      <c r="C5" s="1" t="s">
        <v>2</v>
      </c>
      <c r="S5" s="2"/>
    </row>
    <row r="6" spans="1:19" x14ac:dyDescent="0.25">
      <c r="S6" s="58"/>
    </row>
    <row r="7" spans="1:19" x14ac:dyDescent="0.25">
      <c r="F7" s="4">
        <v>2022</v>
      </c>
      <c r="G7" s="4">
        <v>2023</v>
      </c>
      <c r="H7" s="4">
        <f>G7</f>
        <v>2023</v>
      </c>
      <c r="I7" s="4">
        <f t="shared" ref="I7:R7" si="0">H7</f>
        <v>2023</v>
      </c>
      <c r="J7" s="4">
        <f t="shared" si="0"/>
        <v>2023</v>
      </c>
      <c r="K7" s="4">
        <f t="shared" si="0"/>
        <v>2023</v>
      </c>
      <c r="L7" s="4">
        <f t="shared" si="0"/>
        <v>2023</v>
      </c>
      <c r="M7" s="4">
        <f t="shared" si="0"/>
        <v>2023</v>
      </c>
      <c r="N7" s="4">
        <f t="shared" si="0"/>
        <v>2023</v>
      </c>
      <c r="O7" s="4">
        <f t="shared" si="0"/>
        <v>2023</v>
      </c>
      <c r="P7" s="4">
        <f t="shared" si="0"/>
        <v>2023</v>
      </c>
      <c r="Q7" s="4">
        <f t="shared" si="0"/>
        <v>2023</v>
      </c>
      <c r="R7" s="4">
        <f t="shared" si="0"/>
        <v>2023</v>
      </c>
      <c r="S7" s="67" t="s">
        <v>17</v>
      </c>
    </row>
    <row r="8" spans="1:19" ht="13" thickBot="1" x14ac:dyDescent="0.3">
      <c r="A8" s="12" t="s">
        <v>44</v>
      </c>
      <c r="F8" s="45" t="s">
        <v>29</v>
      </c>
      <c r="G8" s="45" t="s">
        <v>18</v>
      </c>
      <c r="H8" s="45" t="s">
        <v>19</v>
      </c>
      <c r="I8" s="45" t="s">
        <v>20</v>
      </c>
      <c r="J8" s="45" t="s">
        <v>21</v>
      </c>
      <c r="K8" s="45" t="s">
        <v>22</v>
      </c>
      <c r="L8" s="45" t="s">
        <v>23</v>
      </c>
      <c r="M8" s="45" t="s">
        <v>24</v>
      </c>
      <c r="N8" s="45" t="s">
        <v>25</v>
      </c>
      <c r="O8" s="45" t="s">
        <v>26</v>
      </c>
      <c r="P8" s="45" t="s">
        <v>27</v>
      </c>
      <c r="Q8" s="45" t="s">
        <v>28</v>
      </c>
      <c r="R8" s="45" t="s">
        <v>29</v>
      </c>
      <c r="S8" s="68" t="s">
        <v>30</v>
      </c>
    </row>
    <row r="9" spans="1:19" x14ac:dyDescent="0.25">
      <c r="A9" s="9">
        <v>1</v>
      </c>
      <c r="E9" s="3" t="s">
        <v>3</v>
      </c>
      <c r="S9" s="51"/>
    </row>
    <row r="10" spans="1:19" x14ac:dyDescent="0.25">
      <c r="A10" s="9">
        <f>A9+1</f>
        <v>2</v>
      </c>
      <c r="E10" s="2" t="s">
        <v>2816</v>
      </c>
      <c r="F10" s="14">
        <f t="shared" ref="F10:R10" si="1">-F46</f>
        <v>1125877254.3299999</v>
      </c>
      <c r="G10" s="14">
        <f>-G46</f>
        <v>1225727836.3099999</v>
      </c>
      <c r="H10" s="14">
        <f t="shared" si="1"/>
        <v>1225715408.6100001</v>
      </c>
      <c r="I10" s="14">
        <f t="shared" si="1"/>
        <v>1324422457.03</v>
      </c>
      <c r="J10" s="14">
        <f t="shared" si="1"/>
        <v>1324468682.3</v>
      </c>
      <c r="K10" s="14">
        <f t="shared" si="1"/>
        <v>1324508417.3899999</v>
      </c>
      <c r="L10" s="14">
        <f t="shared" si="1"/>
        <v>1324559041.77</v>
      </c>
      <c r="M10" s="14">
        <f t="shared" si="1"/>
        <v>1324608341.73</v>
      </c>
      <c r="N10" s="14">
        <f t="shared" si="1"/>
        <v>1404475529.8099999</v>
      </c>
      <c r="O10" s="14">
        <f t="shared" si="1"/>
        <v>1404552883.51</v>
      </c>
      <c r="P10" s="14">
        <f t="shared" si="1"/>
        <v>1404619143.6700001</v>
      </c>
      <c r="Q10" s="14">
        <f t="shared" si="1"/>
        <v>1364673440.0899999</v>
      </c>
      <c r="R10" s="14">
        <f t="shared" si="1"/>
        <v>1364731949.29</v>
      </c>
      <c r="S10" s="69">
        <f>((F10/2)+SUM(G10:Q10)+(R10/2))/12</f>
        <v>1324802982.0024998</v>
      </c>
    </row>
    <row r="11" spans="1:19" x14ac:dyDescent="0.25">
      <c r="A11" s="9">
        <f t="shared" ref="A11:A74" si="2">A10+1</f>
        <v>3</v>
      </c>
      <c r="E11" s="8" t="s">
        <v>4</v>
      </c>
      <c r="S11" s="69">
        <f>((F11/2)+SUM(G11:Q11)+(R11/2))/12</f>
        <v>0</v>
      </c>
    </row>
    <row r="12" spans="1:19" x14ac:dyDescent="0.25">
      <c r="A12" s="9">
        <f t="shared" si="2"/>
        <v>4</v>
      </c>
      <c r="E12" s="2" t="s">
        <v>2815</v>
      </c>
      <c r="F12" s="19">
        <f t="shared" ref="F12:R12" si="3">-F43</f>
        <v>1191592955.5523417</v>
      </c>
      <c r="G12" s="19">
        <f t="shared" si="3"/>
        <v>1224556337.298286</v>
      </c>
      <c r="H12" s="19">
        <f t="shared" si="3"/>
        <v>1235045607.4463241</v>
      </c>
      <c r="I12" s="19">
        <f t="shared" si="3"/>
        <v>1250553362.3493047</v>
      </c>
      <c r="J12" s="19">
        <f t="shared" si="3"/>
        <v>1235511724.0706966</v>
      </c>
      <c r="K12" s="19">
        <f t="shared" si="3"/>
        <v>1217204595.4758766</v>
      </c>
      <c r="L12" s="19">
        <f t="shared" si="3"/>
        <v>1210601009.888659</v>
      </c>
      <c r="M12" s="19">
        <f t="shared" si="3"/>
        <v>1201962749.1355393</v>
      </c>
      <c r="N12" s="19">
        <f t="shared" si="3"/>
        <v>1176032058.1377008</v>
      </c>
      <c r="O12" s="19">
        <f t="shared" si="3"/>
        <v>1202386560.9351113</v>
      </c>
      <c r="P12" s="19">
        <f t="shared" si="3"/>
        <v>1205224034.1193142</v>
      </c>
      <c r="Q12" s="19">
        <f t="shared" si="3"/>
        <v>1206091745.0382829</v>
      </c>
      <c r="R12" s="19">
        <f t="shared" si="3"/>
        <v>1233641559.2328343</v>
      </c>
      <c r="S12" s="70">
        <f>((F12/2)+SUM(G12:Q12)+(R12/2))/12</f>
        <v>1214815586.7739735</v>
      </c>
    </row>
    <row r="13" spans="1:19" x14ac:dyDescent="0.25">
      <c r="A13" s="9">
        <f t="shared" si="2"/>
        <v>5</v>
      </c>
      <c r="S13" s="69"/>
    </row>
    <row r="14" spans="1:19" ht="13" thickBot="1" x14ac:dyDescent="0.3">
      <c r="A14" s="9">
        <f t="shared" si="2"/>
        <v>6</v>
      </c>
      <c r="E14" s="8" t="s">
        <v>5</v>
      </c>
      <c r="F14" s="20">
        <f>SUM(F10:F12)</f>
        <v>2317470209.8823414</v>
      </c>
      <c r="G14" s="20">
        <f>SUM(G10:G12)</f>
        <v>2450284173.6082859</v>
      </c>
      <c r="H14" s="20">
        <f t="shared" ref="H14:R14" si="4">SUM(H10:H12)</f>
        <v>2460761016.056324</v>
      </c>
      <c r="I14" s="20">
        <f t="shared" si="4"/>
        <v>2574975819.3793049</v>
      </c>
      <c r="J14" s="20">
        <f t="shared" si="4"/>
        <v>2559980406.3706965</v>
      </c>
      <c r="K14" s="20">
        <f t="shared" si="4"/>
        <v>2541713012.8658762</v>
      </c>
      <c r="L14" s="20">
        <f t="shared" si="4"/>
        <v>2535160051.658659</v>
      </c>
      <c r="M14" s="20">
        <f t="shared" si="4"/>
        <v>2526571090.8655396</v>
      </c>
      <c r="N14" s="20">
        <f t="shared" si="4"/>
        <v>2580507587.9477005</v>
      </c>
      <c r="O14" s="20">
        <f t="shared" si="4"/>
        <v>2606939444.4451113</v>
      </c>
      <c r="P14" s="20">
        <f t="shared" si="4"/>
        <v>2609843177.7893143</v>
      </c>
      <c r="Q14" s="20">
        <f t="shared" si="4"/>
        <v>2570765185.1282825</v>
      </c>
      <c r="R14" s="20">
        <f t="shared" si="4"/>
        <v>2598373508.5228343</v>
      </c>
      <c r="S14" s="71">
        <f>((F14/2)+SUM(G14:Q14)+(R14/2))/12</f>
        <v>2539618568.7764735</v>
      </c>
    </row>
    <row r="15" spans="1:19" ht="13" thickTop="1" x14ac:dyDescent="0.25">
      <c r="A15" s="9">
        <f t="shared" si="2"/>
        <v>7</v>
      </c>
      <c r="G15" s="15"/>
      <c r="S15" s="72"/>
    </row>
    <row r="16" spans="1:19" x14ac:dyDescent="0.25">
      <c r="A16" s="9">
        <f t="shared" si="2"/>
        <v>8</v>
      </c>
      <c r="E16" s="3" t="s">
        <v>6</v>
      </c>
      <c r="S16" s="72"/>
    </row>
    <row r="17" spans="1:19" x14ac:dyDescent="0.25">
      <c r="A17" s="9">
        <f t="shared" si="2"/>
        <v>9</v>
      </c>
      <c r="E17" s="8" t="s">
        <v>7</v>
      </c>
      <c r="F17" s="21">
        <f>F10/F14</f>
        <v>0.485821672929794</v>
      </c>
      <c r="G17" s="21">
        <f>G10/G14</f>
        <v>0.50023905370330757</v>
      </c>
      <c r="H17" s="21">
        <f t="shared" ref="H17:R17" si="5">H10/H14</f>
        <v>0.49810420459860899</v>
      </c>
      <c r="I17" s="21">
        <f t="shared" si="5"/>
        <v>0.51434364822472411</v>
      </c>
      <c r="J17" s="21">
        <f t="shared" si="5"/>
        <v>0.51737453888473672</v>
      </c>
      <c r="K17" s="21">
        <f t="shared" si="5"/>
        <v>0.52110856366768454</v>
      </c>
      <c r="L17" s="21">
        <f t="shared" si="5"/>
        <v>0.5224755103345019</v>
      </c>
      <c r="M17" s="21">
        <f t="shared" si="5"/>
        <v>0.52427115410246483</v>
      </c>
      <c r="N17" s="21">
        <f t="shared" si="5"/>
        <v>0.54426328229749221</v>
      </c>
      <c r="O17" s="21">
        <f t="shared" si="5"/>
        <v>0.53877464875635417</v>
      </c>
      <c r="P17" s="21">
        <f t="shared" si="5"/>
        <v>0.53820059213664806</v>
      </c>
      <c r="Q17" s="21">
        <f t="shared" si="5"/>
        <v>0.53084328665432035</v>
      </c>
      <c r="R17" s="21">
        <f t="shared" si="5"/>
        <v>0.52522547078531634</v>
      </c>
      <c r="S17" s="73">
        <f>((F17/2)+SUM(G17:Q17)+(R17/2))/12</f>
        <v>0.52129350460153312</v>
      </c>
    </row>
    <row r="18" spans="1:19" x14ac:dyDescent="0.25">
      <c r="A18" s="9">
        <f t="shared" si="2"/>
        <v>10</v>
      </c>
      <c r="E18" s="8" t="s">
        <v>4</v>
      </c>
      <c r="F18" s="14">
        <f>F11/F14</f>
        <v>0</v>
      </c>
      <c r="G18" s="14">
        <f>G11/G14</f>
        <v>0</v>
      </c>
      <c r="H18" s="14">
        <f t="shared" ref="H18:R18" si="6">H11/H14</f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6"/>
        <v>0</v>
      </c>
      <c r="O18" s="14">
        <f t="shared" si="6"/>
        <v>0</v>
      </c>
      <c r="P18" s="14">
        <f t="shared" si="6"/>
        <v>0</v>
      </c>
      <c r="Q18" s="14">
        <f t="shared" si="6"/>
        <v>0</v>
      </c>
      <c r="R18" s="14">
        <f t="shared" si="6"/>
        <v>0</v>
      </c>
      <c r="S18" s="73">
        <f>((F18/2)+SUM(G18:Q18)+(R18/2))/12</f>
        <v>0</v>
      </c>
    </row>
    <row r="19" spans="1:19" x14ac:dyDescent="0.25">
      <c r="A19" s="9">
        <f t="shared" si="2"/>
        <v>11</v>
      </c>
      <c r="E19" s="8" t="s">
        <v>8</v>
      </c>
      <c r="F19" s="21">
        <f>F12/F14</f>
        <v>0.51417832707020605</v>
      </c>
      <c r="G19" s="21">
        <f>G12/G14</f>
        <v>0.49976094629669243</v>
      </c>
      <c r="H19" s="21">
        <f t="shared" ref="H19:R19" si="7">H12/H14</f>
        <v>0.50189579540139106</v>
      </c>
      <c r="I19" s="21">
        <f t="shared" si="7"/>
        <v>0.48565635177527577</v>
      </c>
      <c r="J19" s="21">
        <f t="shared" si="7"/>
        <v>0.48262546111526333</v>
      </c>
      <c r="K19" s="21">
        <f t="shared" si="7"/>
        <v>0.47889143633231551</v>
      </c>
      <c r="L19" s="21">
        <f t="shared" si="7"/>
        <v>0.47752448966549815</v>
      </c>
      <c r="M19" s="21">
        <f t="shared" si="7"/>
        <v>0.47572884589753506</v>
      </c>
      <c r="N19" s="21">
        <f t="shared" si="7"/>
        <v>0.4557367177025079</v>
      </c>
      <c r="O19" s="21">
        <f t="shared" si="7"/>
        <v>0.46122535124364578</v>
      </c>
      <c r="P19" s="21">
        <f t="shared" si="7"/>
        <v>0.461799407863352</v>
      </c>
      <c r="Q19" s="21">
        <f t="shared" si="7"/>
        <v>0.46915671334567971</v>
      </c>
      <c r="R19" s="21">
        <f t="shared" si="7"/>
        <v>0.4747745292146836</v>
      </c>
      <c r="S19" s="74">
        <f>((F19/2)+SUM(G19:Q19)+(R19/2))/12</f>
        <v>0.47870649539846677</v>
      </c>
    </row>
    <row r="20" spans="1:19" ht="13" thickBot="1" x14ac:dyDescent="0.3">
      <c r="A20" s="9">
        <f t="shared" si="2"/>
        <v>12</v>
      </c>
      <c r="F20" s="22">
        <f>SUM(F17:F19)</f>
        <v>1</v>
      </c>
      <c r="G20" s="22">
        <f>SUM(G17:G19)</f>
        <v>1</v>
      </c>
      <c r="H20" s="22">
        <f t="shared" ref="H20:R20" si="8">SUM(H17:H19)</f>
        <v>1</v>
      </c>
      <c r="I20" s="22">
        <f t="shared" si="8"/>
        <v>0.99999999999999989</v>
      </c>
      <c r="J20" s="22">
        <f t="shared" si="8"/>
        <v>1</v>
      </c>
      <c r="K20" s="22">
        <f t="shared" si="8"/>
        <v>1</v>
      </c>
      <c r="L20" s="22">
        <f t="shared" si="8"/>
        <v>1</v>
      </c>
      <c r="M20" s="22">
        <f t="shared" si="8"/>
        <v>0.99999999999999989</v>
      </c>
      <c r="N20" s="22">
        <f t="shared" si="8"/>
        <v>1</v>
      </c>
      <c r="O20" s="22">
        <f t="shared" si="8"/>
        <v>1</v>
      </c>
      <c r="P20" s="22">
        <f t="shared" si="8"/>
        <v>1</v>
      </c>
      <c r="Q20" s="22">
        <f t="shared" si="8"/>
        <v>1</v>
      </c>
      <c r="R20" s="22">
        <f t="shared" si="8"/>
        <v>1</v>
      </c>
      <c r="S20" s="75">
        <f>((F20/2)+SUM(G20:Q20)+(R20/2))/12</f>
        <v>1</v>
      </c>
    </row>
    <row r="21" spans="1:19" ht="13" thickTop="1" x14ac:dyDescent="0.25">
      <c r="A21" s="9">
        <f t="shared" si="2"/>
        <v>13</v>
      </c>
      <c r="S21" s="72"/>
    </row>
    <row r="22" spans="1:19" x14ac:dyDescent="0.25">
      <c r="A22" s="9">
        <f t="shared" si="2"/>
        <v>14</v>
      </c>
      <c r="E22" s="3" t="s">
        <v>9</v>
      </c>
      <c r="S22" s="72"/>
    </row>
    <row r="23" spans="1:19" x14ac:dyDescent="0.25">
      <c r="A23" s="9">
        <f t="shared" si="2"/>
        <v>15</v>
      </c>
      <c r="E23" s="8" t="s">
        <v>7</v>
      </c>
      <c r="F23" s="44">
        <v>4.4718434828589053E-2</v>
      </c>
      <c r="G23" s="44">
        <v>4.5494458572932696E-2</v>
      </c>
      <c r="H23" s="44">
        <v>4.5494458572932696E-2</v>
      </c>
      <c r="I23" s="44">
        <v>4.639395219899603E-2</v>
      </c>
      <c r="J23" s="44">
        <v>4.6417927624185208E-2</v>
      </c>
      <c r="K23" s="44">
        <v>4.6550000000000001E-2</v>
      </c>
      <c r="L23" s="44">
        <v>4.6546795534577058E-2</v>
      </c>
      <c r="M23" s="44">
        <v>4.6546795534577058E-2</v>
      </c>
      <c r="N23" s="44">
        <v>4.743E-2</v>
      </c>
      <c r="O23" s="44">
        <v>4.743189934261681E-2</v>
      </c>
      <c r="P23" s="44">
        <v>4.7433737188096417E-2</v>
      </c>
      <c r="Q23" s="44">
        <v>4.6964798137775515E-2</v>
      </c>
      <c r="R23" s="44">
        <v>4.69655255692151E-2</v>
      </c>
      <c r="S23" s="76">
        <f>((F23/2)+SUM(G23:Q23)+(R23/2))/12</f>
        <v>4.6545566908799303E-2</v>
      </c>
    </row>
    <row r="24" spans="1:19" x14ac:dyDescent="0.25">
      <c r="A24" s="9">
        <f t="shared" si="2"/>
        <v>16</v>
      </c>
      <c r="E24" s="8" t="s">
        <v>4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73">
        <f>((F24/2)+SUM(G24:Q24)+(R24/2))/12</f>
        <v>0</v>
      </c>
    </row>
    <row r="25" spans="1:19" x14ac:dyDescent="0.25">
      <c r="A25" s="9">
        <f t="shared" si="2"/>
        <v>17</v>
      </c>
      <c r="E25" s="8" t="s">
        <v>8</v>
      </c>
      <c r="F25" s="23">
        <v>9.4E-2</v>
      </c>
      <c r="G25" s="23">
        <v>9.4E-2</v>
      </c>
      <c r="H25" s="23">
        <v>9.4E-2</v>
      </c>
      <c r="I25" s="23">
        <v>9.4E-2</v>
      </c>
      <c r="J25" s="23">
        <v>9.4E-2</v>
      </c>
      <c r="K25" s="23">
        <v>9.4E-2</v>
      </c>
      <c r="L25" s="23">
        <v>9.4E-2</v>
      </c>
      <c r="M25" s="23">
        <v>9.4E-2</v>
      </c>
      <c r="N25" s="23">
        <v>9.4E-2</v>
      </c>
      <c r="O25" s="23">
        <v>9.4E-2</v>
      </c>
      <c r="P25" s="23">
        <v>9.4E-2</v>
      </c>
      <c r="Q25" s="23">
        <v>9.4E-2</v>
      </c>
      <c r="R25" s="23">
        <v>9.4E-2</v>
      </c>
      <c r="S25" s="73">
        <f>((F25/2)+SUM(G25:Q25)+(R25/2))/12</f>
        <v>9.3999999999999972E-2</v>
      </c>
    </row>
    <row r="26" spans="1:19" x14ac:dyDescent="0.25">
      <c r="A26" s="9">
        <f t="shared" si="2"/>
        <v>18</v>
      </c>
      <c r="S26" s="73"/>
    </row>
    <row r="27" spans="1:19" x14ac:dyDescent="0.25">
      <c r="A27" s="9">
        <f t="shared" si="2"/>
        <v>19</v>
      </c>
      <c r="E27" s="3" t="s">
        <v>10</v>
      </c>
      <c r="S27" s="73"/>
    </row>
    <row r="28" spans="1:19" x14ac:dyDescent="0.25">
      <c r="A28" s="9">
        <f t="shared" si="2"/>
        <v>20</v>
      </c>
      <c r="E28" s="8" t="s">
        <v>7</v>
      </c>
      <c r="F28" s="23">
        <f>ROUND(F17*F23,4)</f>
        <v>2.1700000000000001E-2</v>
      </c>
      <c r="G28" s="23">
        <f>ROUND(G17*G23,4)</f>
        <v>2.2800000000000001E-2</v>
      </c>
      <c r="H28" s="23">
        <f t="shared" ref="H28:R28" si="9">ROUND(H17*H23,4)</f>
        <v>2.2700000000000001E-2</v>
      </c>
      <c r="I28" s="23">
        <f t="shared" si="9"/>
        <v>2.3900000000000001E-2</v>
      </c>
      <c r="J28" s="23">
        <f t="shared" si="9"/>
        <v>2.4E-2</v>
      </c>
      <c r="K28" s="23">
        <f t="shared" si="9"/>
        <v>2.4299999999999999E-2</v>
      </c>
      <c r="L28" s="23">
        <f t="shared" si="9"/>
        <v>2.4299999999999999E-2</v>
      </c>
      <c r="M28" s="23">
        <f t="shared" si="9"/>
        <v>2.4400000000000002E-2</v>
      </c>
      <c r="N28" s="23">
        <f t="shared" si="9"/>
        <v>2.58E-2</v>
      </c>
      <c r="O28" s="23">
        <f t="shared" si="9"/>
        <v>2.5600000000000001E-2</v>
      </c>
      <c r="P28" s="23">
        <f t="shared" si="9"/>
        <v>2.5499999999999998E-2</v>
      </c>
      <c r="Q28" s="23">
        <f t="shared" si="9"/>
        <v>2.4899999999999999E-2</v>
      </c>
      <c r="R28" s="23">
        <f t="shared" si="9"/>
        <v>2.47E-2</v>
      </c>
      <c r="S28" s="73">
        <f>((F28/2)+SUM(G28:Q28)+(R28/2))/12</f>
        <v>2.4283333333333334E-2</v>
      </c>
    </row>
    <row r="29" spans="1:19" x14ac:dyDescent="0.25">
      <c r="A29" s="9">
        <f t="shared" si="2"/>
        <v>21</v>
      </c>
      <c r="E29" s="8" t="s">
        <v>4</v>
      </c>
      <c r="S29" s="73">
        <f>((F29/2)+SUM(G29:Q29)+(R29/2))/12</f>
        <v>0</v>
      </c>
    </row>
    <row r="30" spans="1:19" x14ac:dyDescent="0.25">
      <c r="A30" s="9">
        <f t="shared" si="2"/>
        <v>22</v>
      </c>
      <c r="E30" s="8" t="s">
        <v>8</v>
      </c>
      <c r="F30" s="24">
        <f>ROUND(F19*F25,4)</f>
        <v>4.8300000000000003E-2</v>
      </c>
      <c r="G30" s="24">
        <f>ROUND(G19*G25,4)</f>
        <v>4.7E-2</v>
      </c>
      <c r="H30" s="24">
        <f t="shared" ref="H30:R30" si="10">ROUND(H19*H25,4)</f>
        <v>4.7199999999999999E-2</v>
      </c>
      <c r="I30" s="24">
        <f t="shared" si="10"/>
        <v>4.5699999999999998E-2</v>
      </c>
      <c r="J30" s="24">
        <f t="shared" si="10"/>
        <v>4.5400000000000003E-2</v>
      </c>
      <c r="K30" s="24">
        <f t="shared" si="10"/>
        <v>4.4999999999999998E-2</v>
      </c>
      <c r="L30" s="24">
        <f t="shared" si="10"/>
        <v>4.4900000000000002E-2</v>
      </c>
      <c r="M30" s="24">
        <f t="shared" si="10"/>
        <v>4.4699999999999997E-2</v>
      </c>
      <c r="N30" s="24">
        <f t="shared" si="10"/>
        <v>4.2799999999999998E-2</v>
      </c>
      <c r="O30" s="24">
        <f t="shared" si="10"/>
        <v>4.3400000000000001E-2</v>
      </c>
      <c r="P30" s="24">
        <f t="shared" si="10"/>
        <v>4.3400000000000001E-2</v>
      </c>
      <c r="Q30" s="24">
        <f t="shared" si="10"/>
        <v>4.41E-2</v>
      </c>
      <c r="R30" s="24">
        <f t="shared" si="10"/>
        <v>4.4600000000000001E-2</v>
      </c>
      <c r="S30" s="74">
        <f>((F30/2)+SUM(G30:Q30)+(R30/2))/12</f>
        <v>4.5004166666666671E-2</v>
      </c>
    </row>
    <row r="31" spans="1:19" x14ac:dyDescent="0.25">
      <c r="A31" s="9">
        <f t="shared" si="2"/>
        <v>23</v>
      </c>
      <c r="F31" s="16">
        <f>SUM(F28:F30)</f>
        <v>7.0000000000000007E-2</v>
      </c>
      <c r="G31" s="16">
        <f t="shared" ref="G31:R31" si="11">SUM(G28:G30)</f>
        <v>6.9800000000000001E-2</v>
      </c>
      <c r="H31" s="16">
        <f t="shared" si="11"/>
        <v>6.9900000000000004E-2</v>
      </c>
      <c r="I31" s="16">
        <f t="shared" si="11"/>
        <v>6.9599999999999995E-2</v>
      </c>
      <c r="J31" s="16">
        <f t="shared" si="11"/>
        <v>6.9400000000000003E-2</v>
      </c>
      <c r="K31" s="16">
        <f t="shared" si="11"/>
        <v>6.93E-2</v>
      </c>
      <c r="L31" s="16">
        <f t="shared" si="11"/>
        <v>6.9199999999999998E-2</v>
      </c>
      <c r="M31" s="16">
        <f t="shared" si="11"/>
        <v>6.9099999999999995E-2</v>
      </c>
      <c r="N31" s="16">
        <f t="shared" si="11"/>
        <v>6.8599999999999994E-2</v>
      </c>
      <c r="O31" s="16">
        <f t="shared" si="11"/>
        <v>6.9000000000000006E-2</v>
      </c>
      <c r="P31" s="16">
        <f t="shared" si="11"/>
        <v>6.8900000000000003E-2</v>
      </c>
      <c r="Q31" s="16">
        <f t="shared" si="11"/>
        <v>6.9000000000000006E-2</v>
      </c>
      <c r="R31" s="16">
        <f t="shared" si="11"/>
        <v>6.93E-2</v>
      </c>
      <c r="S31" s="73">
        <f>((F31/2)+SUM(G31:Q31)+(R31/2))/12</f>
        <v>6.9287499999999988E-2</v>
      </c>
    </row>
    <row r="32" spans="1:19" x14ac:dyDescent="0.25">
      <c r="A32" s="9">
        <f t="shared" si="2"/>
        <v>24</v>
      </c>
    </row>
    <row r="33" spans="1:19" customFormat="1" ht="14.5" x14ac:dyDescent="0.35">
      <c r="A33" s="9">
        <f t="shared" si="2"/>
        <v>25</v>
      </c>
    </row>
    <row r="34" spans="1:19" customFormat="1" ht="14.5" x14ac:dyDescent="0.35">
      <c r="A34" s="9">
        <f t="shared" si="2"/>
        <v>26</v>
      </c>
      <c r="Q34" s="47"/>
      <c r="R34" s="47"/>
    </row>
    <row r="35" spans="1:19" customFormat="1" ht="14.5" x14ac:dyDescent="0.35">
      <c r="A35" s="9">
        <f t="shared" si="2"/>
        <v>27</v>
      </c>
      <c r="N35" s="36"/>
      <c r="O35" s="36"/>
      <c r="P35" s="36"/>
      <c r="Q35" s="36"/>
      <c r="R35" s="36"/>
    </row>
    <row r="36" spans="1:19" ht="13" thickBot="1" x14ac:dyDescent="0.3">
      <c r="A36" s="9">
        <f t="shared" si="2"/>
        <v>28</v>
      </c>
      <c r="S36" s="35"/>
    </row>
    <row r="37" spans="1:19" ht="15" thickBot="1" x14ac:dyDescent="0.4">
      <c r="A37" s="9">
        <f t="shared" si="2"/>
        <v>29</v>
      </c>
      <c r="D37" s="77" t="s">
        <v>13</v>
      </c>
      <c r="E37" s="78"/>
      <c r="F37" s="79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1"/>
      <c r="S37"/>
    </row>
    <row r="38" spans="1:19" ht="14.5" x14ac:dyDescent="0.35">
      <c r="A38" s="9">
        <f t="shared" si="2"/>
        <v>30</v>
      </c>
      <c r="D38" s="42"/>
      <c r="E38" s="82" t="s">
        <v>2803</v>
      </c>
      <c r="F38" s="56">
        <f>SUM(F51:F76)</f>
        <v>-1191081555.4600003</v>
      </c>
      <c r="G38" s="56">
        <f>SUM(G51:G76)</f>
        <v>-1224096878.3199999</v>
      </c>
      <c r="H38" s="56">
        <f>SUM(H51:H76)</f>
        <v>-1234624913.6800003</v>
      </c>
      <c r="I38" s="56">
        <f>SUM(I51:I76)</f>
        <v>-1250179980.5900002</v>
      </c>
      <c r="J38" s="56">
        <f>SUM(J51:J76)</f>
        <v>-1235166544.1700001</v>
      </c>
      <c r="K38" s="56">
        <f>SUM(K51:K76)</f>
        <v>-1216869638.3</v>
      </c>
      <c r="L38" s="56">
        <f>SUM(L51:L76)</f>
        <v>-1210296374.9300005</v>
      </c>
      <c r="M38" s="56">
        <f>SUM(M51:M76)</f>
        <v>-1201665033.8400002</v>
      </c>
      <c r="N38" s="56">
        <f>SUM(N51:N76)</f>
        <v>-1175737876.9799998</v>
      </c>
      <c r="O38" s="56">
        <f>SUM(O51:O76)</f>
        <v>-1202103194.3100004</v>
      </c>
      <c r="P38" s="56">
        <f>SUM(P51:P76)</f>
        <v>-1205140948.5099998</v>
      </c>
      <c r="Q38" s="56">
        <f>SUM(Q51:Q76)</f>
        <v>-1206007191.6399996</v>
      </c>
      <c r="R38" s="57">
        <f>SUM(R51:R76)</f>
        <v>-1233555492.0800014</v>
      </c>
      <c r="S38"/>
    </row>
    <row r="39" spans="1:19" ht="14.5" x14ac:dyDescent="0.35">
      <c r="A39" s="9">
        <f t="shared" si="2"/>
        <v>31</v>
      </c>
      <c r="D39" s="42"/>
      <c r="E39" s="82" t="s">
        <v>41</v>
      </c>
      <c r="F39" s="56">
        <f>SUM(F78:F85)</f>
        <v>-700586.46</v>
      </c>
      <c r="G39" s="56">
        <f t="shared" ref="G39:R39" si="12">SUM(G78:G85)</f>
        <v>-629430.35</v>
      </c>
      <c r="H39" s="56">
        <f t="shared" si="12"/>
        <v>-576324.40999999992</v>
      </c>
      <c r="I39" s="56">
        <f t="shared" si="12"/>
        <v>-511509.89</v>
      </c>
      <c r="J39" s="56">
        <f t="shared" si="12"/>
        <v>-472875.08999999997</v>
      </c>
      <c r="K39" s="56">
        <f t="shared" si="12"/>
        <v>-458870.58999999997</v>
      </c>
      <c r="L39" s="56">
        <f t="shared" si="12"/>
        <v>-417331.02999999991</v>
      </c>
      <c r="M39" s="56">
        <f t="shared" si="12"/>
        <v>-407851.51999999996</v>
      </c>
      <c r="N39" s="56">
        <f t="shared" si="12"/>
        <v>-403009.97</v>
      </c>
      <c r="O39" s="56">
        <f t="shared" si="12"/>
        <v>-388194.73</v>
      </c>
      <c r="P39" s="56">
        <f t="shared" si="12"/>
        <v>-113822.13999999998</v>
      </c>
      <c r="Q39" s="56">
        <f t="shared" si="12"/>
        <v>-115832.92</v>
      </c>
      <c r="R39" s="57">
        <f t="shared" si="12"/>
        <v>-117906.67</v>
      </c>
      <c r="S39"/>
    </row>
    <row r="40" spans="1:19" ht="15" thickBot="1" x14ac:dyDescent="0.4">
      <c r="A40" s="9">
        <f t="shared" si="2"/>
        <v>32</v>
      </c>
      <c r="D40" s="43"/>
      <c r="E40" s="83" t="s">
        <v>2804</v>
      </c>
      <c r="F40" s="59">
        <f>F46</f>
        <v>-1125877254.3299999</v>
      </c>
      <c r="G40" s="59">
        <f t="shared" ref="G40:R40" si="13">G46</f>
        <v>-1225727836.3099999</v>
      </c>
      <c r="H40" s="59">
        <f t="shared" si="13"/>
        <v>-1225715408.6100001</v>
      </c>
      <c r="I40" s="59">
        <f t="shared" si="13"/>
        <v>-1324422457.03</v>
      </c>
      <c r="J40" s="59">
        <f t="shared" si="13"/>
        <v>-1324468682.3</v>
      </c>
      <c r="K40" s="59">
        <f t="shared" si="13"/>
        <v>-1324508417.3899999</v>
      </c>
      <c r="L40" s="59">
        <f t="shared" si="13"/>
        <v>-1324559041.77</v>
      </c>
      <c r="M40" s="59">
        <f t="shared" si="13"/>
        <v>-1324608341.73</v>
      </c>
      <c r="N40" s="59">
        <f t="shared" si="13"/>
        <v>-1404475529.8099999</v>
      </c>
      <c r="O40" s="59">
        <f t="shared" si="13"/>
        <v>-1404552883.51</v>
      </c>
      <c r="P40" s="59">
        <f t="shared" si="13"/>
        <v>-1404619143.6700001</v>
      </c>
      <c r="Q40" s="59">
        <f t="shared" si="13"/>
        <v>-1364673440.0899999</v>
      </c>
      <c r="R40" s="60">
        <f t="shared" si="13"/>
        <v>-1364731949.29</v>
      </c>
      <c r="S40"/>
    </row>
    <row r="41" spans="1:19" ht="14.5" x14ac:dyDescent="0.35">
      <c r="A41" s="9">
        <f t="shared" si="2"/>
        <v>33</v>
      </c>
      <c r="D41" s="10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/>
    </row>
    <row r="42" spans="1:19" ht="14.5" x14ac:dyDescent="0.35">
      <c r="A42" s="9">
        <f t="shared" si="2"/>
        <v>34</v>
      </c>
      <c r="D42" s="10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/>
    </row>
    <row r="43" spans="1:19" ht="14.5" x14ac:dyDescent="0.35">
      <c r="A43" s="9">
        <f t="shared" si="2"/>
        <v>35</v>
      </c>
      <c r="E43" s="17" t="s">
        <v>1200</v>
      </c>
      <c r="F43" s="14">
        <f t="shared" ref="F43:R43" si="14">SUM(F51:F85)-((SUM(F78:F85)*$E$45)+((SUM(F78:F85)-(SUM(F78:F85)*$E$45))*$E$44))</f>
        <v>-1191592955.5523417</v>
      </c>
      <c r="G43" s="14">
        <f t="shared" si="14"/>
        <v>-1224556337.298286</v>
      </c>
      <c r="H43" s="14">
        <f t="shared" si="14"/>
        <v>-1235045607.4463241</v>
      </c>
      <c r="I43" s="14">
        <f t="shared" si="14"/>
        <v>-1250553362.3493047</v>
      </c>
      <c r="J43" s="14">
        <f t="shared" si="14"/>
        <v>-1235511724.0706966</v>
      </c>
      <c r="K43" s="14">
        <f t="shared" si="14"/>
        <v>-1217204595.4758766</v>
      </c>
      <c r="L43" s="14">
        <f t="shared" si="14"/>
        <v>-1210601009.888659</v>
      </c>
      <c r="M43" s="14">
        <f t="shared" si="14"/>
        <v>-1201962749.1355393</v>
      </c>
      <c r="N43" s="14">
        <f t="shared" si="14"/>
        <v>-1176032058.1377008</v>
      </c>
      <c r="O43" s="14">
        <f t="shared" si="14"/>
        <v>-1202386560.9351113</v>
      </c>
      <c r="P43" s="14">
        <f t="shared" si="14"/>
        <v>-1205224034.1193142</v>
      </c>
      <c r="Q43" s="14">
        <f t="shared" si="14"/>
        <v>-1206091745.0382829</v>
      </c>
      <c r="R43" s="14">
        <f t="shared" si="14"/>
        <v>-1233641559.2328343</v>
      </c>
      <c r="S43"/>
    </row>
    <row r="44" spans="1:19" x14ac:dyDescent="0.25">
      <c r="A44" s="9">
        <f t="shared" si="2"/>
        <v>36</v>
      </c>
      <c r="D44" s="61" t="s">
        <v>1201</v>
      </c>
      <c r="E44" s="62">
        <v>0.21</v>
      </c>
      <c r="G44" s="18"/>
      <c r="H44" s="18"/>
    </row>
    <row r="45" spans="1:19" x14ac:dyDescent="0.25">
      <c r="A45" s="9">
        <f t="shared" si="2"/>
        <v>37</v>
      </c>
      <c r="D45" s="61" t="s">
        <v>1202</v>
      </c>
      <c r="E45" s="63">
        <v>7.5999999999999998E-2</v>
      </c>
      <c r="G45" s="14"/>
    </row>
    <row r="46" spans="1:19" x14ac:dyDescent="0.25">
      <c r="A46" s="9">
        <f t="shared" si="2"/>
        <v>38</v>
      </c>
      <c r="E46" s="17" t="s">
        <v>1199</v>
      </c>
      <c r="F46" s="14">
        <f>SUM(F87:F162)</f>
        <v>-1125877254.3299999</v>
      </c>
      <c r="G46" s="14">
        <f t="shared" ref="G46:R46" si="15">SUM(G87:G162)</f>
        <v>-1225727836.3099999</v>
      </c>
      <c r="H46" s="14">
        <f t="shared" si="15"/>
        <v>-1225715408.6100001</v>
      </c>
      <c r="I46" s="14">
        <f t="shared" si="15"/>
        <v>-1324422457.03</v>
      </c>
      <c r="J46" s="14">
        <f t="shared" si="15"/>
        <v>-1324468682.3</v>
      </c>
      <c r="K46" s="14">
        <f t="shared" si="15"/>
        <v>-1324508417.3899999</v>
      </c>
      <c r="L46" s="14">
        <f t="shared" si="15"/>
        <v>-1324559041.77</v>
      </c>
      <c r="M46" s="14">
        <f t="shared" si="15"/>
        <v>-1324608341.73</v>
      </c>
      <c r="N46" s="14">
        <f t="shared" si="15"/>
        <v>-1404475529.8099999</v>
      </c>
      <c r="O46" s="14">
        <f t="shared" si="15"/>
        <v>-1404552883.51</v>
      </c>
      <c r="P46" s="14">
        <f t="shared" si="15"/>
        <v>-1404619143.6700001</v>
      </c>
      <c r="Q46" s="14">
        <f t="shared" si="15"/>
        <v>-1364673440.0899999</v>
      </c>
      <c r="R46" s="14">
        <f t="shared" si="15"/>
        <v>-1364731949.29</v>
      </c>
    </row>
    <row r="47" spans="1:19" x14ac:dyDescent="0.25">
      <c r="A47" s="9">
        <f t="shared" si="2"/>
        <v>39</v>
      </c>
    </row>
    <row r="48" spans="1:19" x14ac:dyDescent="0.25">
      <c r="A48" s="9">
        <f t="shared" si="2"/>
        <v>40</v>
      </c>
      <c r="D48" s="11" t="s">
        <v>14</v>
      </c>
      <c r="S48" s="14"/>
    </row>
    <row r="49" spans="1:19" x14ac:dyDescent="0.25">
      <c r="A49" s="9">
        <f t="shared" si="2"/>
        <v>41</v>
      </c>
      <c r="D49" s="5" t="s">
        <v>15</v>
      </c>
      <c r="E49" s="5" t="s">
        <v>16</v>
      </c>
      <c r="F49" s="4">
        <f>F7</f>
        <v>2022</v>
      </c>
      <c r="G49" s="4">
        <f>G7</f>
        <v>2023</v>
      </c>
      <c r="H49" s="4">
        <f>H7</f>
        <v>2023</v>
      </c>
      <c r="I49" s="4">
        <f>I7</f>
        <v>2023</v>
      </c>
      <c r="J49" s="4">
        <f>J7</f>
        <v>2023</v>
      </c>
      <c r="K49" s="4">
        <f>K7</f>
        <v>2023</v>
      </c>
      <c r="L49" s="4">
        <f>L7</f>
        <v>2023</v>
      </c>
      <c r="M49" s="4">
        <f>M7</f>
        <v>2023</v>
      </c>
      <c r="N49" s="4">
        <f>N7</f>
        <v>2023</v>
      </c>
      <c r="O49" s="4">
        <f>O7</f>
        <v>2023</v>
      </c>
      <c r="P49" s="4">
        <f>P7</f>
        <v>2023</v>
      </c>
      <c r="Q49" s="4">
        <f>Q7</f>
        <v>2023</v>
      </c>
      <c r="R49" s="4">
        <f>R7</f>
        <v>2023</v>
      </c>
      <c r="S49" s="14"/>
    </row>
    <row r="50" spans="1:19" x14ac:dyDescent="0.25">
      <c r="A50" s="9">
        <f t="shared" si="2"/>
        <v>42</v>
      </c>
      <c r="C50" s="55" t="s">
        <v>1260</v>
      </c>
      <c r="D50" s="55" t="s">
        <v>42</v>
      </c>
      <c r="E50" s="55"/>
      <c r="F50" s="6" t="str">
        <f>F8</f>
        <v>Dec</v>
      </c>
      <c r="G50" s="6" t="str">
        <f>G8</f>
        <v>Jan</v>
      </c>
      <c r="H50" s="6" t="str">
        <f>H8</f>
        <v>Feb</v>
      </c>
      <c r="I50" s="6" t="str">
        <f>I8</f>
        <v>Mar</v>
      </c>
      <c r="J50" s="6" t="str">
        <f>J8</f>
        <v>Apr</v>
      </c>
      <c r="K50" s="6" t="str">
        <f>K8</f>
        <v>May</v>
      </c>
      <c r="L50" s="6" t="str">
        <f>L8</f>
        <v>Jun</v>
      </c>
      <c r="M50" s="6" t="str">
        <f>M8</f>
        <v>Jul</v>
      </c>
      <c r="N50" s="6" t="str">
        <f>N8</f>
        <v>Aug</v>
      </c>
      <c r="O50" s="6" t="str">
        <f>O8</f>
        <v>Sep</v>
      </c>
      <c r="P50" s="6" t="str">
        <f>P8</f>
        <v>Oct</v>
      </c>
      <c r="Q50" s="6" t="str">
        <f>Q8</f>
        <v>Nov</v>
      </c>
      <c r="R50" s="6" t="str">
        <f>R8</f>
        <v>Dec</v>
      </c>
      <c r="S50" s="14"/>
    </row>
    <row r="51" spans="1:19" x14ac:dyDescent="0.25">
      <c r="A51" s="9">
        <f t="shared" si="2"/>
        <v>43</v>
      </c>
      <c r="C51" s="39">
        <v>311000</v>
      </c>
      <c r="D51" s="51">
        <v>311005</v>
      </c>
      <c r="E51" s="51" t="s">
        <v>1246</v>
      </c>
      <c r="F51" s="64">
        <f>IFERROR(INDEX('DEC Prior Year'!$E$25:$E$1323,MATCH('2023 OR'!$D51,'DEC Prior Year'!$C$25:$C$1323,0)),0)</f>
        <v>0</v>
      </c>
      <c r="G51" s="13">
        <f>IFERROR(INDEX('SAP Trial Balance'!E:E,MATCH('2023 OR'!$D51,'SAP Trial Balance'!$C:$C,0)),0)</f>
        <v>0</v>
      </c>
      <c r="H51" s="13">
        <f>IFERROR(INDEX('SAP Trial Balance'!F:F,MATCH('2023 OR'!$D51,'SAP Trial Balance'!$C:$C,0)),0)</f>
        <v>0</v>
      </c>
      <c r="I51" s="13">
        <f>IFERROR(INDEX('SAP Trial Balance'!G:G,MATCH('2023 OR'!$D51,'SAP Trial Balance'!$C:$C,0)),0)</f>
        <v>0</v>
      </c>
      <c r="J51" s="13">
        <f>IFERROR(INDEX('SAP Trial Balance'!H:H,MATCH('2023 OR'!$D51,'SAP Trial Balance'!$C:$C,0)),0)</f>
        <v>0</v>
      </c>
      <c r="K51" s="13">
        <f>IFERROR(INDEX('SAP Trial Balance'!I:I,MATCH('2023 OR'!$D51,'SAP Trial Balance'!$C:$C,0)),0)</f>
        <v>0</v>
      </c>
      <c r="L51" s="13">
        <f>IFERROR(INDEX('SAP Trial Balance'!J:J,MATCH('2023 OR'!$D51,'SAP Trial Balance'!$C:$C,0)),0)</f>
        <v>0</v>
      </c>
      <c r="M51" s="13">
        <f>IFERROR(INDEX('SAP Trial Balance'!K:K,MATCH('2023 OR'!$D51,'SAP Trial Balance'!$C:$C,0)),0)</f>
        <v>0</v>
      </c>
      <c r="N51" s="13">
        <f>IFERROR(INDEX('SAP Trial Balance'!L:L,MATCH('2023 OR'!$D51,'SAP Trial Balance'!$C:$C,0)),0)</f>
        <v>0</v>
      </c>
      <c r="O51" s="13">
        <f>IFERROR(INDEX('SAP Trial Balance'!M:M,MATCH('2023 OR'!$D51,'SAP Trial Balance'!$C:$C,0)),0)</f>
        <v>0</v>
      </c>
      <c r="P51" s="13">
        <f>IFERROR(INDEX('SAP Trial Balance'!N:N,MATCH('2023 OR'!$D51,'SAP Trial Balance'!$C:$C,0)),0)</f>
        <v>0</v>
      </c>
      <c r="Q51" s="13">
        <f>IFERROR(INDEX('SAP Trial Balance'!O:O,MATCH('2023 OR'!$D51,'SAP Trial Balance'!$C:$C,0)),0)</f>
        <v>0</v>
      </c>
      <c r="R51" s="13">
        <f>IFERROR(INDEX('SAP Trial Balance'!P:P,MATCH('2023 OR'!$D51,'SAP Trial Balance'!$C:$C,0)),0)</f>
        <v>0</v>
      </c>
      <c r="S51" s="14"/>
    </row>
    <row r="52" spans="1:19" x14ac:dyDescent="0.25">
      <c r="A52" s="9">
        <f t="shared" si="2"/>
        <v>44</v>
      </c>
      <c r="C52" s="39">
        <v>316000</v>
      </c>
      <c r="D52" s="51">
        <v>311010</v>
      </c>
      <c r="E52" s="51" t="s">
        <v>874</v>
      </c>
      <c r="F52" s="64">
        <f>IFERROR(INDEX('DEC Prior Year'!$E$25:$E$1323,MATCH('2023 OR'!$D52,'DEC Prior Year'!$C$25:$C$1323,0)),0)</f>
        <v>-449904224.92000002</v>
      </c>
      <c r="G52" s="13">
        <f>IFERROR(INDEX('SAP Trial Balance'!E$25:E$1381,MATCH('2023 OR'!$D52,'SAP Trial Balance'!$C$25:$C$1381,0)),0)</f>
        <v>-449904224.92000002</v>
      </c>
      <c r="H52" s="13">
        <f>IFERROR(INDEX('SAP Trial Balance'!F$25:F$1381,MATCH('2023 OR'!$D52,'SAP Trial Balance'!$C$25:$C$1381,0)),0)</f>
        <v>-449911949.92000002</v>
      </c>
      <c r="I52" s="13">
        <f>IFERROR(INDEX('SAP Trial Balance'!G$25:G$1381,MATCH('2023 OR'!$D52,'SAP Trial Balance'!$C$25:$C$1381,0)),0)</f>
        <v>-449911949.92000002</v>
      </c>
      <c r="J52" s="13">
        <f>IFERROR(INDEX('SAP Trial Balance'!H$25:H$1381,MATCH('2023 OR'!$D52,'SAP Trial Balance'!$C$25:$C$1381,0)),0)</f>
        <v>-449911949.92000002</v>
      </c>
      <c r="K52" s="13">
        <f>IFERROR(INDEX('SAP Trial Balance'!I$25:I$1381,MATCH('2023 OR'!$D52,'SAP Trial Balance'!$C$25:$C$1381,0)),0)</f>
        <v>-449911949.92000002</v>
      </c>
      <c r="L52" s="13">
        <f>IFERROR(INDEX('SAP Trial Balance'!J$25:J$1381,MATCH('2023 OR'!$D52,'SAP Trial Balance'!$C$25:$C$1381,0)),0)</f>
        <v>-449904224.92000002</v>
      </c>
      <c r="M52" s="13">
        <f>IFERROR(INDEX('SAP Trial Balance'!K$25:K$1381,MATCH('2023 OR'!$D52,'SAP Trial Balance'!$C$25:$C$1381,0)),0)</f>
        <v>-449904224.92000002</v>
      </c>
      <c r="N52" s="13">
        <f>IFERROR(INDEX('SAP Trial Balance'!L$25:L$1381,MATCH('2023 OR'!$D52,'SAP Trial Balance'!$C$25:$C$1381,0)),0)</f>
        <v>-449904224.92000002</v>
      </c>
      <c r="O52" s="13">
        <f>IFERROR(INDEX('SAP Trial Balance'!M$25:M$1381,MATCH('2023 OR'!$D52,'SAP Trial Balance'!$C$25:$C$1381,0)),0)</f>
        <v>-449904224.92000002</v>
      </c>
      <c r="P52" s="13">
        <f>IFERROR(INDEX('SAP Trial Balance'!N$25:N$1381,MATCH('2023 OR'!$D52,'SAP Trial Balance'!$C$25:$C$1381,0)),0)</f>
        <v>-449904224.92000002</v>
      </c>
      <c r="Q52" s="13">
        <f>IFERROR(INDEX('SAP Trial Balance'!O$25:O$1381,MATCH('2023 OR'!$D52,'SAP Trial Balance'!$C$25:$C$1381,0)),0)</f>
        <v>-449904224.92000002</v>
      </c>
      <c r="R52" s="13">
        <f>IFERROR(INDEX('SAP Trial Balance'!P$25:P$1381,MATCH('2023 OR'!$D52,'SAP Trial Balance'!$C$25:$C$1381,0)),0)</f>
        <v>-449904224.92000002</v>
      </c>
      <c r="S52" s="14"/>
    </row>
    <row r="53" spans="1:19" x14ac:dyDescent="0.25">
      <c r="A53" s="9">
        <f t="shared" si="2"/>
        <v>45</v>
      </c>
      <c r="C53" s="39">
        <v>316500</v>
      </c>
      <c r="D53" s="51">
        <v>311015</v>
      </c>
      <c r="E53" s="51" t="s">
        <v>1261</v>
      </c>
      <c r="F53" s="64">
        <f>IFERROR(INDEX('DEC Prior Year'!$E$25:$E$1323,MATCH('2023 OR'!$D53,'DEC Prior Year'!$C$25:$C$1323,0)),0)</f>
        <v>0</v>
      </c>
      <c r="G53" s="13">
        <f>IFERROR(INDEX('SAP Trial Balance'!E$25:E$1381,MATCH('2023 OR'!$D53,'SAP Trial Balance'!$C$25:$C$1381,0)),0)</f>
        <v>0</v>
      </c>
      <c r="H53" s="13">
        <f>IFERROR(INDEX('SAP Trial Balance'!F$25:F$1381,MATCH('2023 OR'!$D53,'SAP Trial Balance'!$C$25:$C$1381,0)),0)</f>
        <v>0</v>
      </c>
      <c r="I53" s="13">
        <f>IFERROR(INDEX('SAP Trial Balance'!G$25:G$1381,MATCH('2023 OR'!$D53,'SAP Trial Balance'!$C$25:$C$1381,0)),0)</f>
        <v>0</v>
      </c>
      <c r="J53" s="13">
        <f>IFERROR(INDEX('SAP Trial Balance'!H$25:H$1381,MATCH('2023 OR'!$D53,'SAP Trial Balance'!$C$25:$C$1381,0)),0)</f>
        <v>0</v>
      </c>
      <c r="K53" s="13">
        <f>IFERROR(INDEX('SAP Trial Balance'!I$25:I$1381,MATCH('2023 OR'!$D53,'SAP Trial Balance'!$C$25:$C$1381,0)),0)</f>
        <v>0</v>
      </c>
      <c r="L53" s="13">
        <f>IFERROR(INDEX('SAP Trial Balance'!J$25:J$1381,MATCH('2023 OR'!$D53,'SAP Trial Balance'!$C$25:$C$1381,0)),0)</f>
        <v>0</v>
      </c>
      <c r="M53" s="13">
        <f>IFERROR(INDEX('SAP Trial Balance'!K$25:K$1381,MATCH('2023 OR'!$D53,'SAP Trial Balance'!$C$25:$C$1381,0)),0)</f>
        <v>0</v>
      </c>
      <c r="N53" s="13">
        <f>IFERROR(INDEX('SAP Trial Balance'!L$25:L$1381,MATCH('2023 OR'!$D53,'SAP Trial Balance'!$C$25:$C$1381,0)),0)</f>
        <v>0</v>
      </c>
      <c r="O53" s="13">
        <f>IFERROR(INDEX('SAP Trial Balance'!M$25:M$1381,MATCH('2023 OR'!$D53,'SAP Trial Balance'!$C$25:$C$1381,0)),0)</f>
        <v>0</v>
      </c>
      <c r="P53" s="13">
        <f>IFERROR(INDEX('SAP Trial Balance'!N$25:N$1381,MATCH('2023 OR'!$D53,'SAP Trial Balance'!$C$25:$C$1381,0)),0)</f>
        <v>0</v>
      </c>
      <c r="Q53" s="13">
        <f>IFERROR(INDEX('SAP Trial Balance'!O$25:O$1381,MATCH('2023 OR'!$D53,'SAP Trial Balance'!$C$25:$C$1381,0)),0)</f>
        <v>0</v>
      </c>
      <c r="R53" s="13">
        <f>IFERROR(INDEX('SAP Trial Balance'!P$25:P$1381,MATCH('2023 OR'!$D53,'SAP Trial Balance'!$C$25:$C$1381,0)),0)</f>
        <v>0</v>
      </c>
      <c r="S53" s="14"/>
    </row>
    <row r="54" spans="1:19" x14ac:dyDescent="0.25">
      <c r="A54" s="9">
        <f t="shared" si="2"/>
        <v>46</v>
      </c>
      <c r="C54" s="39">
        <v>320000</v>
      </c>
      <c r="D54" s="51">
        <v>311020</v>
      </c>
      <c r="E54" s="51" t="s">
        <v>31</v>
      </c>
      <c r="F54" s="64">
        <f>IFERROR(INDEX('DEC Prior Year'!$E$25:$E$1323,MATCH('2023 OR'!$D54,'DEC Prior Year'!$C$25:$C$1323,0)),0)</f>
        <v>-388579701.74000001</v>
      </c>
      <c r="G54" s="13">
        <f>IFERROR(INDEX('SAP Trial Balance'!E$25:E$1381,MATCH('2023 OR'!$D54,'SAP Trial Balance'!$C$25:$C$1381,0)),0)</f>
        <v>-388579701.74000001</v>
      </c>
      <c r="H54" s="13">
        <f>IFERROR(INDEX('SAP Trial Balance'!F$25:F$1381,MATCH('2023 OR'!$D54,'SAP Trial Balance'!$C$25:$C$1381,0)),0)</f>
        <v>-388579701.74000001</v>
      </c>
      <c r="I54" s="13">
        <f>IFERROR(INDEX('SAP Trial Balance'!G$25:G$1381,MATCH('2023 OR'!$D54,'SAP Trial Balance'!$C$25:$C$1381,0)),0)</f>
        <v>-388579701.74000001</v>
      </c>
      <c r="J54" s="13">
        <f>IFERROR(INDEX('SAP Trial Balance'!H$25:H$1381,MATCH('2023 OR'!$D54,'SAP Trial Balance'!$C$25:$C$1381,0)),0)</f>
        <v>-388579701.74000001</v>
      </c>
      <c r="K54" s="13">
        <f>IFERROR(INDEX('SAP Trial Balance'!I$25:I$1381,MATCH('2023 OR'!$D54,'SAP Trial Balance'!$C$25:$C$1381,0)),0)</f>
        <v>-388579701.74000001</v>
      </c>
      <c r="L54" s="13">
        <f>IFERROR(INDEX('SAP Trial Balance'!J$25:J$1381,MATCH('2023 OR'!$D54,'SAP Trial Balance'!$C$25:$C$1381,0)),0)</f>
        <v>-388579701.74000001</v>
      </c>
      <c r="M54" s="13">
        <f>IFERROR(INDEX('SAP Trial Balance'!K$25:K$1381,MATCH('2023 OR'!$D54,'SAP Trial Balance'!$C$25:$C$1381,0)),0)</f>
        <v>-388579701.74000001</v>
      </c>
      <c r="N54" s="13">
        <f>IFERROR(INDEX('SAP Trial Balance'!L$25:L$1381,MATCH('2023 OR'!$D54,'SAP Trial Balance'!$C$25:$C$1381,0)),0)</f>
        <v>-388579701.74000001</v>
      </c>
      <c r="O54" s="13">
        <f>IFERROR(INDEX('SAP Trial Balance'!M$25:M$1381,MATCH('2023 OR'!$D54,'SAP Trial Balance'!$C$25:$C$1381,0)),0)</f>
        <v>-418579701.74000001</v>
      </c>
      <c r="P54" s="13">
        <f>IFERROR(INDEX('SAP Trial Balance'!N$25:N$1381,MATCH('2023 OR'!$D54,'SAP Trial Balance'!$C$25:$C$1381,0)),0)</f>
        <v>-418579701.74000001</v>
      </c>
      <c r="Q54" s="13">
        <f>IFERROR(INDEX('SAP Trial Balance'!O$25:O$1381,MATCH('2023 OR'!$D54,'SAP Trial Balance'!$C$25:$C$1381,0)),0)</f>
        <v>-418579701.74000001</v>
      </c>
      <c r="R54" s="13">
        <f>IFERROR(INDEX('SAP Trial Balance'!P$25:P$1381,MATCH('2023 OR'!$D54,'SAP Trial Balance'!$C$25:$C$1381,0)),0)</f>
        <v>-418579701.74000001</v>
      </c>
      <c r="S54" s="14"/>
    </row>
    <row r="55" spans="1:19" x14ac:dyDescent="0.25">
      <c r="A55" s="9">
        <f t="shared" si="2"/>
        <v>47</v>
      </c>
      <c r="D55" s="51">
        <v>311025</v>
      </c>
      <c r="E55" s="51" t="s">
        <v>875</v>
      </c>
      <c r="F55" s="64">
        <f>IFERROR(INDEX('DEC Prior Year'!$E$25:$E$1323,MATCH('2023 OR'!$D55,'DEC Prior Year'!$C$25:$C$1323,0)),0)</f>
        <v>6880.06</v>
      </c>
      <c r="G55" s="13">
        <f>IFERROR(INDEX('SAP Trial Balance'!E$25:E$1381,MATCH('2023 OR'!$D55,'SAP Trial Balance'!$C$25:$C$1381,0)),0)</f>
        <v>6880.06</v>
      </c>
      <c r="H55" s="13">
        <f>IFERROR(INDEX('SAP Trial Balance'!F$25:F$1381,MATCH('2023 OR'!$D55,'SAP Trial Balance'!$C$25:$C$1381,0)),0)</f>
        <v>6880.06</v>
      </c>
      <c r="I55" s="13">
        <f>IFERROR(INDEX('SAP Trial Balance'!G$25:G$1381,MATCH('2023 OR'!$D55,'SAP Trial Balance'!$C$25:$C$1381,0)),0)</f>
        <v>6880.06</v>
      </c>
      <c r="J55" s="13">
        <f>IFERROR(INDEX('SAP Trial Balance'!H$25:H$1381,MATCH('2023 OR'!$D55,'SAP Trial Balance'!$C$25:$C$1381,0)),0)</f>
        <v>6880.06</v>
      </c>
      <c r="K55" s="13">
        <f>IFERROR(INDEX('SAP Trial Balance'!I$25:I$1381,MATCH('2023 OR'!$D55,'SAP Trial Balance'!$C$25:$C$1381,0)),0)</f>
        <v>6880.06</v>
      </c>
      <c r="L55" s="13">
        <f>IFERROR(INDEX('SAP Trial Balance'!J$25:J$1381,MATCH('2023 OR'!$D55,'SAP Trial Balance'!$C$25:$C$1381,0)),0)</f>
        <v>6880.06</v>
      </c>
      <c r="M55" s="13">
        <f>IFERROR(INDEX('SAP Trial Balance'!K$25:K$1381,MATCH('2023 OR'!$D55,'SAP Trial Balance'!$C$25:$C$1381,0)),0)</f>
        <v>6880.06</v>
      </c>
      <c r="N55" s="13">
        <f>IFERROR(INDEX('SAP Trial Balance'!L$25:L$1381,MATCH('2023 OR'!$D55,'SAP Trial Balance'!$C$25:$C$1381,0)),0)</f>
        <v>6880.06</v>
      </c>
      <c r="O55" s="13">
        <f>IFERROR(INDEX('SAP Trial Balance'!M$25:M$1381,MATCH('2023 OR'!$D55,'SAP Trial Balance'!$C$25:$C$1381,0)),0)</f>
        <v>6880.06</v>
      </c>
      <c r="P55" s="13">
        <f>IFERROR(INDEX('SAP Trial Balance'!N$25:N$1381,MATCH('2023 OR'!$D55,'SAP Trial Balance'!$C$25:$C$1381,0)),0)</f>
        <v>6880.06</v>
      </c>
      <c r="Q55" s="13">
        <f>IFERROR(INDEX('SAP Trial Balance'!O$25:O$1381,MATCH('2023 OR'!$D55,'SAP Trial Balance'!$C$25:$C$1381,0)),0)</f>
        <v>6880.06</v>
      </c>
      <c r="R55" s="13">
        <f>IFERROR(INDEX('SAP Trial Balance'!P$25:P$1381,MATCH('2023 OR'!$D55,'SAP Trial Balance'!$C$25:$C$1381,0)),0)</f>
        <v>6880.06</v>
      </c>
      <c r="S55" s="14"/>
    </row>
    <row r="56" spans="1:19" x14ac:dyDescent="0.25">
      <c r="A56" s="9">
        <f t="shared" si="2"/>
        <v>48</v>
      </c>
      <c r="D56" s="51">
        <v>311030</v>
      </c>
      <c r="E56" s="51" t="s">
        <v>876</v>
      </c>
      <c r="F56" s="64">
        <f>IFERROR(INDEX('DEC Prior Year'!$E$25:$E$1323,MATCH('2023 OR'!$D56,'DEC Prior Year'!$C$25:$C$1323,0)),0)</f>
        <v>4188234.08</v>
      </c>
      <c r="G56" s="13">
        <f>IFERROR(INDEX('SAP Trial Balance'!E$25:E$1381,MATCH('2023 OR'!$D56,'SAP Trial Balance'!$C$25:$C$1381,0)),0)</f>
        <v>4188234.08</v>
      </c>
      <c r="H56" s="13">
        <f>IFERROR(INDEX('SAP Trial Balance'!F$25:F$1381,MATCH('2023 OR'!$D56,'SAP Trial Balance'!$C$25:$C$1381,0)),0)</f>
        <v>4188234.08</v>
      </c>
      <c r="I56" s="13">
        <f>IFERROR(INDEX('SAP Trial Balance'!G$25:G$1381,MATCH('2023 OR'!$D56,'SAP Trial Balance'!$C$25:$C$1381,0)),0)</f>
        <v>4188234.08</v>
      </c>
      <c r="J56" s="13">
        <f>IFERROR(INDEX('SAP Trial Balance'!H$25:H$1381,MATCH('2023 OR'!$D56,'SAP Trial Balance'!$C$25:$C$1381,0)),0)</f>
        <v>4188234.08</v>
      </c>
      <c r="K56" s="13">
        <f>IFERROR(INDEX('SAP Trial Balance'!I$25:I$1381,MATCH('2023 OR'!$D56,'SAP Trial Balance'!$C$25:$C$1381,0)),0)</f>
        <v>4188234.08</v>
      </c>
      <c r="L56" s="13">
        <f>IFERROR(INDEX('SAP Trial Balance'!J$25:J$1381,MATCH('2023 OR'!$D56,'SAP Trial Balance'!$C$25:$C$1381,0)),0)</f>
        <v>4188234.08</v>
      </c>
      <c r="M56" s="13">
        <f>IFERROR(INDEX('SAP Trial Balance'!K$25:K$1381,MATCH('2023 OR'!$D56,'SAP Trial Balance'!$C$25:$C$1381,0)),0)</f>
        <v>4188234.08</v>
      </c>
      <c r="N56" s="13">
        <f>IFERROR(INDEX('SAP Trial Balance'!L$25:L$1381,MATCH('2023 OR'!$D56,'SAP Trial Balance'!$C$25:$C$1381,0)),0)</f>
        <v>4188234.08</v>
      </c>
      <c r="O56" s="13">
        <f>IFERROR(INDEX('SAP Trial Balance'!M$25:M$1381,MATCH('2023 OR'!$D56,'SAP Trial Balance'!$C$25:$C$1381,0)),0)</f>
        <v>4188234.08</v>
      </c>
      <c r="P56" s="13">
        <f>IFERROR(INDEX('SAP Trial Balance'!N$25:N$1381,MATCH('2023 OR'!$D56,'SAP Trial Balance'!$C$25:$C$1381,0)),0)</f>
        <v>4188234.08</v>
      </c>
      <c r="Q56" s="13">
        <f>IFERROR(INDEX('SAP Trial Balance'!O$25:O$1381,MATCH('2023 OR'!$D56,'SAP Trial Balance'!$C$25:$C$1381,0)),0)</f>
        <v>4188234.08</v>
      </c>
      <c r="R56" s="13">
        <f>IFERROR(INDEX('SAP Trial Balance'!P$25:P$1381,MATCH('2023 OR'!$D56,'SAP Trial Balance'!$C$25:$C$1381,0)),0)</f>
        <v>4188234.08</v>
      </c>
      <c r="S56" s="14"/>
    </row>
    <row r="57" spans="1:19" x14ac:dyDescent="0.25">
      <c r="A57" s="9">
        <f t="shared" si="2"/>
        <v>49</v>
      </c>
      <c r="D57" s="51">
        <v>311205</v>
      </c>
      <c r="E57" s="51" t="s">
        <v>32</v>
      </c>
      <c r="F57" s="64">
        <f>IFERROR(INDEX('DEC Prior Year'!$E$25:$E$1323,MATCH('2023 OR'!$D57,'DEC Prior Year'!$C$25:$C$1323,0)),0)</f>
        <v>-293561404.88999999</v>
      </c>
      <c r="G57" s="13">
        <f>IFERROR(INDEX('SAP Trial Balance'!E$25:E$1381,MATCH('2023 OR'!$D57,'SAP Trial Balance'!$C$25:$C$1381,0)),0)</f>
        <v>-293561404.88999999</v>
      </c>
      <c r="H57" s="13">
        <f>IFERROR(INDEX('SAP Trial Balance'!F$25:F$1381,MATCH('2023 OR'!$D57,'SAP Trial Balance'!$C$25:$C$1381,0)),0)</f>
        <v>-293561404.88999999</v>
      </c>
      <c r="I57" s="13">
        <f>IFERROR(INDEX('SAP Trial Balance'!G$25:G$1381,MATCH('2023 OR'!$D57,'SAP Trial Balance'!$C$25:$C$1381,0)),0)</f>
        <v>-293561404.88999999</v>
      </c>
      <c r="J57" s="13">
        <f>IFERROR(INDEX('SAP Trial Balance'!H$25:H$1381,MATCH('2023 OR'!$D57,'SAP Trial Balance'!$C$25:$C$1381,0)),0)</f>
        <v>-293561404.88999999</v>
      </c>
      <c r="K57" s="13">
        <f>IFERROR(INDEX('SAP Trial Balance'!I$25:I$1381,MATCH('2023 OR'!$D57,'SAP Trial Balance'!$C$25:$C$1381,0)),0)</f>
        <v>-293561404.88999999</v>
      </c>
      <c r="L57" s="13">
        <f>IFERROR(INDEX('SAP Trial Balance'!J$25:J$1381,MATCH('2023 OR'!$D57,'SAP Trial Balance'!$C$25:$C$1381,0)),0)</f>
        <v>-293561404.88999999</v>
      </c>
      <c r="M57" s="13">
        <f>IFERROR(INDEX('SAP Trial Balance'!K$25:K$1381,MATCH('2023 OR'!$D57,'SAP Trial Balance'!$C$25:$C$1381,0)),0)</f>
        <v>-293561404.88999999</v>
      </c>
      <c r="N57" s="13">
        <f>IFERROR(INDEX('SAP Trial Balance'!L$25:L$1381,MATCH('2023 OR'!$D57,'SAP Trial Balance'!$C$25:$C$1381,0)),0)</f>
        <v>-293561404.88999999</v>
      </c>
      <c r="O57" s="13">
        <f>IFERROR(INDEX('SAP Trial Balance'!M$25:M$1381,MATCH('2023 OR'!$D57,'SAP Trial Balance'!$C$25:$C$1381,0)),0)</f>
        <v>-293561404.88999999</v>
      </c>
      <c r="P57" s="13">
        <f>IFERROR(INDEX('SAP Trial Balance'!N$25:N$1381,MATCH('2023 OR'!$D57,'SAP Trial Balance'!$C$25:$C$1381,0)),0)</f>
        <v>-293561404.88999999</v>
      </c>
      <c r="Q57" s="13">
        <f>IFERROR(INDEX('SAP Trial Balance'!O$25:O$1381,MATCH('2023 OR'!$D57,'SAP Trial Balance'!$C$25:$C$1381,0)),0)</f>
        <v>-293561404.88999999</v>
      </c>
      <c r="R57" s="13">
        <f>IFERROR(INDEX('SAP Trial Balance'!P$25:P$1381,MATCH('2023 OR'!$D57,'SAP Trial Balance'!$C$25:$C$1381,0)),0)</f>
        <v>-293561404.88999999</v>
      </c>
      <c r="S57" s="14"/>
    </row>
    <row r="58" spans="1:19" x14ac:dyDescent="0.25">
      <c r="A58" s="9">
        <f t="shared" si="2"/>
        <v>50</v>
      </c>
      <c r="D58" s="51">
        <v>311210</v>
      </c>
      <c r="E58" s="51" t="s">
        <v>877</v>
      </c>
      <c r="F58" s="64">
        <f>IFERROR(INDEX('DEC Prior Year'!$E$25:$E$1323,MATCH('2023 OR'!$D58,'DEC Prior Year'!$C$25:$C$1323,0)),0)</f>
        <v>-2914607.47</v>
      </c>
      <c r="G58" s="13">
        <f>IFERROR(INDEX('SAP Trial Balance'!E$25:E$1381,MATCH('2023 OR'!$D58,'SAP Trial Balance'!$C$25:$C$1381,0)),0)</f>
        <v>-2914607.47</v>
      </c>
      <c r="H58" s="13">
        <f>IFERROR(INDEX('SAP Trial Balance'!F$25:F$1381,MATCH('2023 OR'!$D58,'SAP Trial Balance'!$C$25:$C$1381,0)),0)</f>
        <v>-2914607.47</v>
      </c>
      <c r="I58" s="13">
        <f>IFERROR(INDEX('SAP Trial Balance'!G$25:G$1381,MATCH('2023 OR'!$D58,'SAP Trial Balance'!$C$25:$C$1381,0)),0)</f>
        <v>-2914607.47</v>
      </c>
      <c r="J58" s="13">
        <f>IFERROR(INDEX('SAP Trial Balance'!H$25:H$1381,MATCH('2023 OR'!$D58,'SAP Trial Balance'!$C$25:$C$1381,0)),0)</f>
        <v>-2914607.47</v>
      </c>
      <c r="K58" s="13">
        <f>IFERROR(INDEX('SAP Trial Balance'!I$25:I$1381,MATCH('2023 OR'!$D58,'SAP Trial Balance'!$C$25:$C$1381,0)),0)</f>
        <v>-2914607.47</v>
      </c>
      <c r="L58" s="13">
        <f>IFERROR(INDEX('SAP Trial Balance'!J$25:J$1381,MATCH('2023 OR'!$D58,'SAP Trial Balance'!$C$25:$C$1381,0)),0)</f>
        <v>-2914607.47</v>
      </c>
      <c r="M58" s="13">
        <f>IFERROR(INDEX('SAP Trial Balance'!K$25:K$1381,MATCH('2023 OR'!$D58,'SAP Trial Balance'!$C$25:$C$1381,0)),0)</f>
        <v>-2914607.47</v>
      </c>
      <c r="N58" s="13">
        <f>IFERROR(INDEX('SAP Trial Balance'!L$25:L$1381,MATCH('2023 OR'!$D58,'SAP Trial Balance'!$C$25:$C$1381,0)),0)</f>
        <v>-2914607.47</v>
      </c>
      <c r="O58" s="13">
        <f>IFERROR(INDEX('SAP Trial Balance'!M$25:M$1381,MATCH('2023 OR'!$D58,'SAP Trial Balance'!$C$25:$C$1381,0)),0)</f>
        <v>-2914607.47</v>
      </c>
      <c r="P58" s="13">
        <f>IFERROR(INDEX('SAP Trial Balance'!N$25:N$1381,MATCH('2023 OR'!$D58,'SAP Trial Balance'!$C$25:$C$1381,0)),0)</f>
        <v>-2914607.47</v>
      </c>
      <c r="Q58" s="13">
        <f>IFERROR(INDEX('SAP Trial Balance'!O$25:O$1381,MATCH('2023 OR'!$D58,'SAP Trial Balance'!$C$25:$C$1381,0)),0)</f>
        <v>-2914607.47</v>
      </c>
      <c r="R58" s="13">
        <f>IFERROR(INDEX('SAP Trial Balance'!P$25:P$1381,MATCH('2023 OR'!$D58,'SAP Trial Balance'!$C$25:$C$1381,0)),0)</f>
        <v>-2914607.47</v>
      </c>
      <c r="S58" s="14"/>
    </row>
    <row r="59" spans="1:19" x14ac:dyDescent="0.25">
      <c r="A59" s="9">
        <f t="shared" si="2"/>
        <v>51</v>
      </c>
      <c r="D59" s="51">
        <v>311215</v>
      </c>
      <c r="E59" s="51" t="s">
        <v>33</v>
      </c>
      <c r="F59" s="64">
        <f>IFERROR(INDEX('DEC Prior Year'!$E$25:$E$1323,MATCH('2023 OR'!$D59,'DEC Prior Year'!$C$25:$C$1323,0)),0)</f>
        <v>-3698477.62</v>
      </c>
      <c r="G59" s="13">
        <f>IFERROR(INDEX('SAP Trial Balance'!E$25:E$1381,MATCH('2023 OR'!$D59,'SAP Trial Balance'!$C$25:$C$1381,0)),0)</f>
        <v>-3698477.62</v>
      </c>
      <c r="H59" s="13">
        <f>IFERROR(INDEX('SAP Trial Balance'!F$25:F$1381,MATCH('2023 OR'!$D59,'SAP Trial Balance'!$C$25:$C$1381,0)),0)</f>
        <v>-3698477.62</v>
      </c>
      <c r="I59" s="13">
        <f>IFERROR(INDEX('SAP Trial Balance'!G$25:G$1381,MATCH('2023 OR'!$D59,'SAP Trial Balance'!$C$25:$C$1381,0)),0)</f>
        <v>-3698477.62</v>
      </c>
      <c r="J59" s="13">
        <f>IFERROR(INDEX('SAP Trial Balance'!H$25:H$1381,MATCH('2023 OR'!$D59,'SAP Trial Balance'!$C$25:$C$1381,0)),0)</f>
        <v>-3698477.62</v>
      </c>
      <c r="K59" s="13">
        <f>IFERROR(INDEX('SAP Trial Balance'!I$25:I$1381,MATCH('2023 OR'!$D59,'SAP Trial Balance'!$C$25:$C$1381,0)),0)</f>
        <v>-3698477.62</v>
      </c>
      <c r="L59" s="13">
        <f>IFERROR(INDEX('SAP Trial Balance'!J$25:J$1381,MATCH('2023 OR'!$D59,'SAP Trial Balance'!$C$25:$C$1381,0)),0)</f>
        <v>-3698477.62</v>
      </c>
      <c r="M59" s="13">
        <f>IFERROR(INDEX('SAP Trial Balance'!K$25:K$1381,MATCH('2023 OR'!$D59,'SAP Trial Balance'!$C$25:$C$1381,0)),0)</f>
        <v>-3698477.62</v>
      </c>
      <c r="N59" s="13">
        <f>IFERROR(INDEX('SAP Trial Balance'!L$25:L$1381,MATCH('2023 OR'!$D59,'SAP Trial Balance'!$C$25:$C$1381,0)),0)</f>
        <v>-3698477.62</v>
      </c>
      <c r="O59" s="13">
        <f>IFERROR(INDEX('SAP Trial Balance'!M$25:M$1381,MATCH('2023 OR'!$D59,'SAP Trial Balance'!$C$25:$C$1381,0)),0)</f>
        <v>-3698477.62</v>
      </c>
      <c r="P59" s="13">
        <f>IFERROR(INDEX('SAP Trial Balance'!N$25:N$1381,MATCH('2023 OR'!$D59,'SAP Trial Balance'!$C$25:$C$1381,0)),0)</f>
        <v>-3698477.62</v>
      </c>
      <c r="Q59" s="13">
        <f>IFERROR(INDEX('SAP Trial Balance'!O$25:O$1381,MATCH('2023 OR'!$D59,'SAP Trial Balance'!$C$25:$C$1381,0)),0)</f>
        <v>-3698477.62</v>
      </c>
      <c r="R59" s="13">
        <f>IFERROR(INDEX('SAP Trial Balance'!P$25:P$1381,MATCH('2023 OR'!$D59,'SAP Trial Balance'!$C$25:$C$1381,0)),0)</f>
        <v>-3698477.62</v>
      </c>
      <c r="S59" s="14"/>
    </row>
    <row r="60" spans="1:19" x14ac:dyDescent="0.25">
      <c r="A60" s="9">
        <f t="shared" si="2"/>
        <v>52</v>
      </c>
      <c r="D60" s="51">
        <v>311220</v>
      </c>
      <c r="E60" s="51" t="s">
        <v>34</v>
      </c>
      <c r="F60" s="64">
        <f>IFERROR(INDEX('DEC Prior Year'!$E$25:$E$1323,MATCH('2023 OR'!$D60,'DEC Prior Year'!$C$25:$C$1323,0)),0)</f>
        <v>227648901.40000001</v>
      </c>
      <c r="G60" s="13">
        <f>IFERROR(INDEX('SAP Trial Balance'!E$25:E$1381,MATCH('2023 OR'!$D60,'SAP Trial Balance'!$C$25:$C$1381,0)),0)</f>
        <v>227648901.40000001</v>
      </c>
      <c r="H60" s="13">
        <f>IFERROR(INDEX('SAP Trial Balance'!F$25:F$1381,MATCH('2023 OR'!$D60,'SAP Trial Balance'!$C$25:$C$1381,0)),0)</f>
        <v>227648901.40000001</v>
      </c>
      <c r="I60" s="13">
        <f>IFERROR(INDEX('SAP Trial Balance'!G$25:G$1381,MATCH('2023 OR'!$D60,'SAP Trial Balance'!$C$25:$C$1381,0)),0)</f>
        <v>227648901.40000001</v>
      </c>
      <c r="J60" s="13">
        <f>IFERROR(INDEX('SAP Trial Balance'!H$25:H$1381,MATCH('2023 OR'!$D60,'SAP Trial Balance'!$C$25:$C$1381,0)),0)</f>
        <v>227648901.40000001</v>
      </c>
      <c r="K60" s="13">
        <f>IFERROR(INDEX('SAP Trial Balance'!I$25:I$1381,MATCH('2023 OR'!$D60,'SAP Trial Balance'!$C$25:$C$1381,0)),0)</f>
        <v>227648901.40000001</v>
      </c>
      <c r="L60" s="13">
        <f>IFERROR(INDEX('SAP Trial Balance'!J$25:J$1381,MATCH('2023 OR'!$D60,'SAP Trial Balance'!$C$25:$C$1381,0)),0)</f>
        <v>227648901.40000001</v>
      </c>
      <c r="M60" s="13">
        <f>IFERROR(INDEX('SAP Trial Balance'!K$25:K$1381,MATCH('2023 OR'!$D60,'SAP Trial Balance'!$C$25:$C$1381,0)),0)</f>
        <v>227648901.40000001</v>
      </c>
      <c r="N60" s="13">
        <f>IFERROR(INDEX('SAP Trial Balance'!L$25:L$1381,MATCH('2023 OR'!$D60,'SAP Trial Balance'!$C$25:$C$1381,0)),0)</f>
        <v>227648901.40000001</v>
      </c>
      <c r="O60" s="13">
        <f>IFERROR(INDEX('SAP Trial Balance'!M$25:M$1381,MATCH('2023 OR'!$D60,'SAP Trial Balance'!$C$25:$C$1381,0)),0)</f>
        <v>227648901.40000001</v>
      </c>
      <c r="P60" s="13">
        <f>IFERROR(INDEX('SAP Trial Balance'!N$25:N$1381,MATCH('2023 OR'!$D60,'SAP Trial Balance'!$C$25:$C$1381,0)),0)</f>
        <v>227648901.40000001</v>
      </c>
      <c r="Q60" s="13">
        <f>IFERROR(INDEX('SAP Trial Balance'!O$25:O$1381,MATCH('2023 OR'!$D60,'SAP Trial Balance'!$C$25:$C$1381,0)),0)</f>
        <v>227648901.40000001</v>
      </c>
      <c r="R60" s="13">
        <f>IFERROR(INDEX('SAP Trial Balance'!P$25:P$1381,MATCH('2023 OR'!$D60,'SAP Trial Balance'!$C$25:$C$1381,0)),0)</f>
        <v>227648901.40000001</v>
      </c>
      <c r="S60" s="14"/>
    </row>
    <row r="61" spans="1:19" x14ac:dyDescent="0.25">
      <c r="A61" s="9">
        <f t="shared" si="2"/>
        <v>53</v>
      </c>
      <c r="D61" s="51">
        <v>311225</v>
      </c>
      <c r="E61" s="51" t="s">
        <v>878</v>
      </c>
      <c r="F61" s="64">
        <f>IFERROR(INDEX('DEC Prior Year'!$E$25:$E$1323,MATCH('2023 OR'!$D61,'DEC Prior Year'!$C$25:$C$1323,0)),0)</f>
        <v>293561404.88999999</v>
      </c>
      <c r="G61" s="13">
        <f>IFERROR(INDEX('SAP Trial Balance'!E$25:E$1381,MATCH('2023 OR'!$D61,'SAP Trial Balance'!$C$25:$C$1381,0)),0)</f>
        <v>293561404.88999999</v>
      </c>
      <c r="H61" s="13">
        <f>IFERROR(INDEX('SAP Trial Balance'!F$25:F$1381,MATCH('2023 OR'!$D61,'SAP Trial Balance'!$C$25:$C$1381,0)),0)</f>
        <v>293561404.88999999</v>
      </c>
      <c r="I61" s="13">
        <f>IFERROR(INDEX('SAP Trial Balance'!G$25:G$1381,MATCH('2023 OR'!$D61,'SAP Trial Balance'!$C$25:$C$1381,0)),0)</f>
        <v>293561404.88999999</v>
      </c>
      <c r="J61" s="13">
        <f>IFERROR(INDEX('SAP Trial Balance'!H$25:H$1381,MATCH('2023 OR'!$D61,'SAP Trial Balance'!$C$25:$C$1381,0)),0)</f>
        <v>293561404.88999999</v>
      </c>
      <c r="K61" s="13">
        <f>IFERROR(INDEX('SAP Trial Balance'!I$25:I$1381,MATCH('2023 OR'!$D61,'SAP Trial Balance'!$C$25:$C$1381,0)),0)</f>
        <v>293561404.88999999</v>
      </c>
      <c r="L61" s="13">
        <f>IFERROR(INDEX('SAP Trial Balance'!J$25:J$1381,MATCH('2023 OR'!$D61,'SAP Trial Balance'!$C$25:$C$1381,0)),0)</f>
        <v>293561404.88999999</v>
      </c>
      <c r="M61" s="13">
        <f>IFERROR(INDEX('SAP Trial Balance'!K$25:K$1381,MATCH('2023 OR'!$D61,'SAP Trial Balance'!$C$25:$C$1381,0)),0)</f>
        <v>293561404.88999999</v>
      </c>
      <c r="N61" s="13">
        <f>IFERROR(INDEX('SAP Trial Balance'!L$25:L$1381,MATCH('2023 OR'!$D61,'SAP Trial Balance'!$C$25:$C$1381,0)),0)</f>
        <v>293561404.88999999</v>
      </c>
      <c r="O61" s="13">
        <f>IFERROR(INDEX('SAP Trial Balance'!M$25:M$1381,MATCH('2023 OR'!$D61,'SAP Trial Balance'!$C$25:$C$1381,0)),0)</f>
        <v>293561404.88999999</v>
      </c>
      <c r="P61" s="13">
        <f>IFERROR(INDEX('SAP Trial Balance'!N$25:N$1381,MATCH('2023 OR'!$D61,'SAP Trial Balance'!$C$25:$C$1381,0)),0)</f>
        <v>293561404.88999999</v>
      </c>
      <c r="Q61" s="13">
        <f>IFERROR(INDEX('SAP Trial Balance'!O$25:O$1381,MATCH('2023 OR'!$D61,'SAP Trial Balance'!$C$25:$C$1381,0)),0)</f>
        <v>293561404.88999999</v>
      </c>
      <c r="R61" s="13">
        <f>IFERROR(INDEX('SAP Trial Balance'!P$25:P$1381,MATCH('2023 OR'!$D61,'SAP Trial Balance'!$C$25:$C$1381,0)),0)</f>
        <v>293561404.88999999</v>
      </c>
      <c r="S61" s="14"/>
    </row>
    <row r="62" spans="1:19" x14ac:dyDescent="0.25">
      <c r="A62" s="9">
        <f t="shared" si="2"/>
        <v>54</v>
      </c>
      <c r="D62" s="51">
        <v>311230</v>
      </c>
      <c r="E62" s="51" t="s">
        <v>879</v>
      </c>
      <c r="F62" s="64">
        <f>IFERROR(INDEX('DEC Prior Year'!$E$25:$E$1323,MATCH('2023 OR'!$D62,'DEC Prior Year'!$C$25:$C$1323,0)),0)</f>
        <v>-1649863.59</v>
      </c>
      <c r="G62" s="13">
        <f>IFERROR(INDEX('SAP Trial Balance'!E$25:E$1381,MATCH('2023 OR'!$D62,'SAP Trial Balance'!$C$25:$C$1381,0)),0)</f>
        <v>-1649863.59</v>
      </c>
      <c r="H62" s="13">
        <f>IFERROR(INDEX('SAP Trial Balance'!F$25:F$1381,MATCH('2023 OR'!$D62,'SAP Trial Balance'!$C$25:$C$1381,0)),0)</f>
        <v>-1649863.59</v>
      </c>
      <c r="I62" s="13">
        <f>IFERROR(INDEX('SAP Trial Balance'!G$25:G$1381,MATCH('2023 OR'!$D62,'SAP Trial Balance'!$C$25:$C$1381,0)),0)</f>
        <v>-1649863.59</v>
      </c>
      <c r="J62" s="13">
        <f>IFERROR(INDEX('SAP Trial Balance'!H$25:H$1381,MATCH('2023 OR'!$D62,'SAP Trial Balance'!$C$25:$C$1381,0)),0)</f>
        <v>-1649863.59</v>
      </c>
      <c r="K62" s="13">
        <f>IFERROR(INDEX('SAP Trial Balance'!I$25:I$1381,MATCH('2023 OR'!$D62,'SAP Trial Balance'!$C$25:$C$1381,0)),0)</f>
        <v>-1649863.59</v>
      </c>
      <c r="L62" s="13">
        <f>IFERROR(INDEX('SAP Trial Balance'!J$25:J$1381,MATCH('2023 OR'!$D62,'SAP Trial Balance'!$C$25:$C$1381,0)),0)</f>
        <v>-1649863.59</v>
      </c>
      <c r="M62" s="13">
        <f>IFERROR(INDEX('SAP Trial Balance'!K$25:K$1381,MATCH('2023 OR'!$D62,'SAP Trial Balance'!$C$25:$C$1381,0)),0)</f>
        <v>-1649863.59</v>
      </c>
      <c r="N62" s="13">
        <f>IFERROR(INDEX('SAP Trial Balance'!L$25:L$1381,MATCH('2023 OR'!$D62,'SAP Trial Balance'!$C$25:$C$1381,0)),0)</f>
        <v>-1649863.59</v>
      </c>
      <c r="O62" s="13">
        <f>IFERROR(INDEX('SAP Trial Balance'!M$25:M$1381,MATCH('2023 OR'!$D62,'SAP Trial Balance'!$C$25:$C$1381,0)),0)</f>
        <v>-1649863.59</v>
      </c>
      <c r="P62" s="13">
        <f>IFERROR(INDEX('SAP Trial Balance'!N$25:N$1381,MATCH('2023 OR'!$D62,'SAP Trial Balance'!$C$25:$C$1381,0)),0)</f>
        <v>-1649863.59</v>
      </c>
      <c r="Q62" s="13">
        <f>IFERROR(INDEX('SAP Trial Balance'!O$25:O$1381,MATCH('2023 OR'!$D62,'SAP Trial Balance'!$C$25:$C$1381,0)),0)</f>
        <v>-1649863.59</v>
      </c>
      <c r="R62" s="13">
        <f>IFERROR(INDEX('SAP Trial Balance'!P$25:P$1381,MATCH('2023 OR'!$D62,'SAP Trial Balance'!$C$25:$C$1381,0)),0)</f>
        <v>-1649863.59</v>
      </c>
      <c r="S62" s="14"/>
    </row>
    <row r="63" spans="1:19" x14ac:dyDescent="0.25">
      <c r="A63" s="9">
        <f t="shared" si="2"/>
        <v>55</v>
      </c>
      <c r="D63" s="51">
        <v>311235</v>
      </c>
      <c r="E63" s="51" t="s">
        <v>35</v>
      </c>
      <c r="F63" s="64">
        <f>IFERROR(INDEX('DEC Prior Year'!$E$25:$E$1323,MATCH('2023 OR'!$D63,'DEC Prior Year'!$C$25:$C$1323,0)),0)</f>
        <v>0</v>
      </c>
      <c r="G63" s="13">
        <f>IFERROR(INDEX('SAP Trial Balance'!E$25:E$1381,MATCH('2023 OR'!$D63,'SAP Trial Balance'!$C$25:$C$1381,0)),0)</f>
        <v>0</v>
      </c>
      <c r="H63" s="13">
        <f>IFERROR(INDEX('SAP Trial Balance'!F$25:F$1381,MATCH('2023 OR'!$D63,'SAP Trial Balance'!$C$25:$C$1381,0)),0)</f>
        <v>0</v>
      </c>
      <c r="I63" s="13">
        <f>IFERROR(INDEX('SAP Trial Balance'!G$25:G$1381,MATCH('2023 OR'!$D63,'SAP Trial Balance'!$C$25:$C$1381,0)),0)</f>
        <v>0</v>
      </c>
      <c r="J63" s="13">
        <f>IFERROR(INDEX('SAP Trial Balance'!H$25:H$1381,MATCH('2023 OR'!$D63,'SAP Trial Balance'!$C$25:$C$1381,0)),0)</f>
        <v>0</v>
      </c>
      <c r="K63" s="13">
        <f>IFERROR(INDEX('SAP Trial Balance'!I$25:I$1381,MATCH('2023 OR'!$D63,'SAP Trial Balance'!$C$25:$C$1381,0)),0)</f>
        <v>0</v>
      </c>
      <c r="L63" s="13">
        <f>IFERROR(INDEX('SAP Trial Balance'!J$25:J$1381,MATCH('2023 OR'!$D63,'SAP Trial Balance'!$C$25:$C$1381,0)),0)</f>
        <v>0</v>
      </c>
      <c r="M63" s="13">
        <f>IFERROR(INDEX('SAP Trial Balance'!K$25:K$1381,MATCH('2023 OR'!$D63,'SAP Trial Balance'!$C$25:$C$1381,0)),0)</f>
        <v>0</v>
      </c>
      <c r="N63" s="13">
        <f>IFERROR(INDEX('SAP Trial Balance'!L$25:L$1381,MATCH('2023 OR'!$D63,'SAP Trial Balance'!$C$25:$C$1381,0)),0)</f>
        <v>0</v>
      </c>
      <c r="O63" s="13">
        <f>IFERROR(INDEX('SAP Trial Balance'!M$25:M$1381,MATCH('2023 OR'!$D63,'SAP Trial Balance'!$C$25:$C$1381,0)),0)</f>
        <v>0</v>
      </c>
      <c r="P63" s="13">
        <f>IFERROR(INDEX('SAP Trial Balance'!N$25:N$1381,MATCH('2023 OR'!$D63,'SAP Trial Balance'!$C$25:$C$1381,0)),0)</f>
        <v>0</v>
      </c>
      <c r="Q63" s="13">
        <f>IFERROR(INDEX('SAP Trial Balance'!O$25:O$1381,MATCH('2023 OR'!$D63,'SAP Trial Balance'!$C$25:$C$1381,0)),0)</f>
        <v>0</v>
      </c>
      <c r="R63" s="13">
        <f>IFERROR(INDEX('SAP Trial Balance'!P$25:P$1381,MATCH('2023 OR'!$D63,'SAP Trial Balance'!$C$25:$C$1381,0)),0)</f>
        <v>0</v>
      </c>
      <c r="S63" s="14"/>
    </row>
    <row r="64" spans="1:19" x14ac:dyDescent="0.25">
      <c r="A64" s="9">
        <f t="shared" si="2"/>
        <v>56</v>
      </c>
      <c r="D64" s="51">
        <v>316005</v>
      </c>
      <c r="E64" s="51" t="s">
        <v>37</v>
      </c>
      <c r="F64" s="64">
        <f>IFERROR(INDEX('DEC Prior Year'!$E$25:$E$1323,MATCH('2023 OR'!$D64,'DEC Prior Year'!$C$25:$C$1323,0)),0)</f>
        <v>-529277865.91000003</v>
      </c>
      <c r="G64" s="13">
        <f>IFERROR(INDEX('SAP Trial Balance'!E$25:E$1381,MATCH('2023 OR'!$D64,'SAP Trial Balance'!$C$25:$C$1381,0)),0)</f>
        <v>-558175279.64999998</v>
      </c>
      <c r="H64" s="13">
        <f>IFERROR(INDEX('SAP Trial Balance'!F$25:F$1381,MATCH('2023 OR'!$D64,'SAP Trial Balance'!$C$25:$C$1381,0)),0)</f>
        <v>-558175279.64999998</v>
      </c>
      <c r="I64" s="13">
        <f>IFERROR(INDEX('SAP Trial Balance'!G$25:G$1381,MATCH('2023 OR'!$D64,'SAP Trial Balance'!$C$25:$C$1381,0)),0)</f>
        <v>-558175279.64999998</v>
      </c>
      <c r="J64" s="13">
        <f>IFERROR(INDEX('SAP Trial Balance'!H$25:H$1381,MATCH('2023 OR'!$D64,'SAP Trial Balance'!$C$25:$C$1381,0)),0)</f>
        <v>-558175279.64999998</v>
      </c>
      <c r="K64" s="13">
        <f>IFERROR(INDEX('SAP Trial Balance'!I$25:I$1381,MATCH('2023 OR'!$D64,'SAP Trial Balance'!$C$25:$C$1381,0)),0)</f>
        <v>-558175279.64999998</v>
      </c>
      <c r="L64" s="13">
        <f>IFERROR(INDEX('SAP Trial Balance'!J$25:J$1381,MATCH('2023 OR'!$D64,'SAP Trial Balance'!$C$25:$C$1381,0)),0)</f>
        <v>-558175279.64999998</v>
      </c>
      <c r="M64" s="13">
        <f>IFERROR(INDEX('SAP Trial Balance'!K$25:K$1381,MATCH('2023 OR'!$D64,'SAP Trial Balance'!$C$25:$C$1381,0)),0)</f>
        <v>-558175279.64999998</v>
      </c>
      <c r="N64" s="13">
        <f>IFERROR(INDEX('SAP Trial Balance'!L$25:L$1381,MATCH('2023 OR'!$D64,'SAP Trial Balance'!$C$25:$C$1381,0)),0)</f>
        <v>-558175279.64999998</v>
      </c>
      <c r="O64" s="13">
        <f>IFERROR(INDEX('SAP Trial Balance'!M$25:M$1381,MATCH('2023 OR'!$D64,'SAP Trial Balance'!$C$25:$C$1381,0)),0)</f>
        <v>-558175279.64999998</v>
      </c>
      <c r="P64" s="13">
        <f>IFERROR(INDEX('SAP Trial Balance'!N$25:N$1381,MATCH('2023 OR'!$D64,'SAP Trial Balance'!$C$25:$C$1381,0)),0)</f>
        <v>-558175279.64999998</v>
      </c>
      <c r="Q64" s="13">
        <f>IFERROR(INDEX('SAP Trial Balance'!O$25:O$1381,MATCH('2023 OR'!$D64,'SAP Trial Balance'!$C$25:$C$1381,0)),0)</f>
        <v>-558175279.64999998</v>
      </c>
      <c r="R64" s="13">
        <f>IFERROR(INDEX('SAP Trial Balance'!P$25:P$1381,MATCH('2023 OR'!$D64,'SAP Trial Balance'!$C$25:$C$1381,0)),0)</f>
        <v>-558175279.64999998</v>
      </c>
      <c r="S64" s="14"/>
    </row>
    <row r="65" spans="1:19" x14ac:dyDescent="0.25">
      <c r="A65" s="9">
        <f t="shared" si="2"/>
        <v>57</v>
      </c>
      <c r="D65" s="51">
        <v>316006</v>
      </c>
      <c r="E65" s="51" t="s">
        <v>880</v>
      </c>
      <c r="F65" s="64">
        <f>IFERROR(INDEX('DEC Prior Year'!$E$25:$E$1323,MATCH('2023 OR'!$D65,'DEC Prior Year'!$C$25:$C$1323,0)),0)</f>
        <v>62666839.329999998</v>
      </c>
      <c r="G65" s="13">
        <f>IFERROR(INDEX('SAP Trial Balance'!E$25:E$1381,MATCH('2023 OR'!$D65,'SAP Trial Balance'!$C$25:$C$1381,0)),0)</f>
        <v>0</v>
      </c>
      <c r="H65" s="13">
        <f>IFERROR(INDEX('SAP Trial Balance'!F$25:F$1381,MATCH('2023 OR'!$D65,'SAP Trial Balance'!$C$25:$C$1381,0)),0)</f>
        <v>16551385.050000001</v>
      </c>
      <c r="I65" s="13">
        <f>IFERROR(INDEX('SAP Trial Balance'!G$25:G$1381,MATCH('2023 OR'!$D65,'SAP Trial Balance'!$C$25:$C$1381,0)),0)</f>
        <v>16551385.050000001</v>
      </c>
      <c r="J65" s="13">
        <f>IFERROR(INDEX('SAP Trial Balance'!H$25:H$1381,MATCH('2023 OR'!$D65,'SAP Trial Balance'!$C$25:$C$1381,0)),0)</f>
        <v>41551385.049999997</v>
      </c>
      <c r="K65" s="13">
        <f>IFERROR(INDEX('SAP Trial Balance'!I$25:I$1381,MATCH('2023 OR'!$D65,'SAP Trial Balance'!$C$25:$C$1381,0)),0)</f>
        <v>58313853.369999997</v>
      </c>
      <c r="L65" s="13">
        <f>IFERROR(INDEX('SAP Trial Balance'!J$25:J$1381,MATCH('2023 OR'!$D65,'SAP Trial Balance'!$C$25:$C$1381,0)),0)</f>
        <v>58313853.369999997</v>
      </c>
      <c r="M65" s="13">
        <f>IFERROR(INDEX('SAP Trial Balance'!K$25:K$1381,MATCH('2023 OR'!$D65,'SAP Trial Balance'!$C$25:$C$1381,0)),0)</f>
        <v>58313853.369999997</v>
      </c>
      <c r="N65" s="13">
        <f>IFERROR(INDEX('SAP Trial Balance'!L$25:L$1381,MATCH('2023 OR'!$D65,'SAP Trial Balance'!$C$25:$C$1381,0)),0)</f>
        <v>75122921.290000007</v>
      </c>
      <c r="O65" s="13">
        <f>IFERROR(INDEX('SAP Trial Balance'!M$25:M$1381,MATCH('2023 OR'!$D65,'SAP Trial Balance'!$C$25:$C$1381,0)),0)</f>
        <v>75122921.290000007</v>
      </c>
      <c r="P65" s="13">
        <f>IFERROR(INDEX('SAP Trial Balance'!N$25:N$1381,MATCH('2023 OR'!$D65,'SAP Trial Balance'!$C$25:$C$1381,0)),0)</f>
        <v>75122921.290000007</v>
      </c>
      <c r="Q65" s="13">
        <f>IFERROR(INDEX('SAP Trial Balance'!O$25:O$1381,MATCH('2023 OR'!$D65,'SAP Trial Balance'!$C$25:$C$1381,0)),0)</f>
        <v>92375435.430000007</v>
      </c>
      <c r="R65" s="13">
        <f>IFERROR(INDEX('SAP Trial Balance'!P$25:P$1381,MATCH('2023 OR'!$D65,'SAP Trial Balance'!$C$25:$C$1381,0)),0)</f>
        <v>92375435.430000007</v>
      </c>
      <c r="S65" s="14"/>
    </row>
    <row r="66" spans="1:19" x14ac:dyDescent="0.25">
      <c r="A66" s="9">
        <f t="shared" si="2"/>
        <v>58</v>
      </c>
      <c r="D66" s="51">
        <v>316010</v>
      </c>
      <c r="E66" s="51" t="s">
        <v>1262</v>
      </c>
      <c r="F66" s="64">
        <f>IFERROR(INDEX('DEC Prior Year'!$E$25:$E$1323,MATCH('2023 OR'!$D66,'DEC Prior Year'!$C$25:$C$1323,0)),0)</f>
        <v>0</v>
      </c>
      <c r="G66" s="13">
        <f>IFERROR(INDEX('SAP Trial Balance'!E$25:E$1381,MATCH('2023 OR'!$D66,'SAP Trial Balance'!$C$25:$C$1381,0)),0)</f>
        <v>0</v>
      </c>
      <c r="H66" s="13">
        <f>IFERROR(INDEX('SAP Trial Balance'!F$25:F$1381,MATCH('2023 OR'!$D66,'SAP Trial Balance'!$C$25:$C$1381,0)),0)</f>
        <v>0</v>
      </c>
      <c r="I66" s="13">
        <f>IFERROR(INDEX('SAP Trial Balance'!G$25:G$1381,MATCH('2023 OR'!$D66,'SAP Trial Balance'!$C$25:$C$1381,0)),0)</f>
        <v>0</v>
      </c>
      <c r="J66" s="13">
        <f>IFERROR(INDEX('SAP Trial Balance'!H$25:H$1381,MATCH('2023 OR'!$D66,'SAP Trial Balance'!$C$25:$C$1381,0)),0)</f>
        <v>0</v>
      </c>
      <c r="K66" s="13">
        <f>IFERROR(INDEX('SAP Trial Balance'!I$25:I$1381,MATCH('2023 OR'!$D66,'SAP Trial Balance'!$C$25:$C$1381,0)),0)</f>
        <v>0</v>
      </c>
      <c r="L66" s="13">
        <f>IFERROR(INDEX('SAP Trial Balance'!J$25:J$1381,MATCH('2023 OR'!$D66,'SAP Trial Balance'!$C$25:$C$1381,0)),0)</f>
        <v>0</v>
      </c>
      <c r="M66" s="13">
        <f>IFERROR(INDEX('SAP Trial Balance'!K$25:K$1381,MATCH('2023 OR'!$D66,'SAP Trial Balance'!$C$25:$C$1381,0)),0)</f>
        <v>0</v>
      </c>
      <c r="N66" s="13">
        <f>IFERROR(INDEX('SAP Trial Balance'!L$25:L$1381,MATCH('2023 OR'!$D66,'SAP Trial Balance'!$C$25:$C$1381,0)),0)</f>
        <v>0</v>
      </c>
      <c r="O66" s="13">
        <f>IFERROR(INDEX('SAP Trial Balance'!M$25:M$1381,MATCH('2023 OR'!$D66,'SAP Trial Balance'!$C$25:$C$1381,0)),0)</f>
        <v>0</v>
      </c>
      <c r="P66" s="13">
        <f>IFERROR(INDEX('SAP Trial Balance'!N$25:N$1381,MATCH('2023 OR'!$D66,'SAP Trial Balance'!$C$25:$C$1381,0)),0)</f>
        <v>0</v>
      </c>
      <c r="Q66" s="13">
        <f>IFERROR(INDEX('SAP Trial Balance'!O$25:O$1381,MATCH('2023 OR'!$D66,'SAP Trial Balance'!$C$25:$C$1381,0)),0)</f>
        <v>0</v>
      </c>
      <c r="R66" s="13">
        <f>IFERROR(INDEX('SAP Trial Balance'!P$25:P$1381,MATCH('2023 OR'!$D66,'SAP Trial Balance'!$C$25:$C$1381,0)),0)</f>
        <v>0</v>
      </c>
      <c r="S66" s="14"/>
    </row>
    <row r="67" spans="1:19" x14ac:dyDescent="0.25">
      <c r="A67" s="9">
        <f t="shared" si="2"/>
        <v>59</v>
      </c>
      <c r="D67" s="51">
        <v>316015</v>
      </c>
      <c r="E67" s="51" t="s">
        <v>881</v>
      </c>
      <c r="F67" s="64">
        <f>IFERROR(INDEX('DEC Prior Year'!$E$25:$E$1323,MATCH('2023 OR'!$D67,'DEC Prior Year'!$C$25:$C$1323,0)),0)</f>
        <v>2562211.71</v>
      </c>
      <c r="G67" s="13">
        <f>IFERROR(INDEX('SAP Trial Balance'!E$25:E$1381,MATCH('2023 OR'!$D67,'SAP Trial Balance'!$C$25:$C$1381,0)),0)</f>
        <v>2562211.71</v>
      </c>
      <c r="H67" s="13">
        <f>IFERROR(INDEX('SAP Trial Balance'!F$25:F$1381,MATCH('2023 OR'!$D67,'SAP Trial Balance'!$C$25:$C$1381,0)),0)</f>
        <v>2562211.71</v>
      </c>
      <c r="I67" s="13">
        <f>IFERROR(INDEX('SAP Trial Balance'!G$25:G$1381,MATCH('2023 OR'!$D67,'SAP Trial Balance'!$C$25:$C$1381,0)),0)</f>
        <v>2562211.71</v>
      </c>
      <c r="J67" s="13">
        <f>IFERROR(INDEX('SAP Trial Balance'!H$25:H$1381,MATCH('2023 OR'!$D67,'SAP Trial Balance'!$C$25:$C$1381,0)),0)</f>
        <v>2562211.71</v>
      </c>
      <c r="K67" s="13">
        <f>IFERROR(INDEX('SAP Trial Balance'!I$25:I$1381,MATCH('2023 OR'!$D67,'SAP Trial Balance'!$C$25:$C$1381,0)),0)</f>
        <v>2562211.71</v>
      </c>
      <c r="L67" s="13">
        <f>IFERROR(INDEX('SAP Trial Balance'!J$25:J$1381,MATCH('2023 OR'!$D67,'SAP Trial Balance'!$C$25:$C$1381,0)),0)</f>
        <v>2562211.71</v>
      </c>
      <c r="M67" s="13">
        <f>IFERROR(INDEX('SAP Trial Balance'!K$25:K$1381,MATCH('2023 OR'!$D67,'SAP Trial Balance'!$C$25:$C$1381,0)),0)</f>
        <v>2562211.71</v>
      </c>
      <c r="N67" s="13">
        <f>IFERROR(INDEX('SAP Trial Balance'!L$25:L$1381,MATCH('2023 OR'!$D67,'SAP Trial Balance'!$C$25:$C$1381,0)),0)</f>
        <v>2562211.71</v>
      </c>
      <c r="O67" s="13">
        <f>IFERROR(INDEX('SAP Trial Balance'!M$25:M$1381,MATCH('2023 OR'!$D67,'SAP Trial Balance'!$C$25:$C$1381,0)),0)</f>
        <v>2562211.71</v>
      </c>
      <c r="P67" s="13">
        <f>IFERROR(INDEX('SAP Trial Balance'!N$25:N$1381,MATCH('2023 OR'!$D67,'SAP Trial Balance'!$C$25:$C$1381,0)),0)</f>
        <v>2562211.71</v>
      </c>
      <c r="Q67" s="13">
        <f>IFERROR(INDEX('SAP Trial Balance'!O$25:O$1381,MATCH('2023 OR'!$D67,'SAP Trial Balance'!$C$25:$C$1381,0)),0)</f>
        <v>2562211.71</v>
      </c>
      <c r="R67" s="13">
        <f>IFERROR(INDEX('SAP Trial Balance'!P$25:P$1381,MATCH('2023 OR'!$D67,'SAP Trial Balance'!$C$25:$C$1381,0)),0)</f>
        <v>2562211.71</v>
      </c>
      <c r="S67" s="14"/>
    </row>
    <row r="68" spans="1:19" x14ac:dyDescent="0.25">
      <c r="A68" s="9">
        <f t="shared" si="2"/>
        <v>60</v>
      </c>
      <c r="D68" s="51">
        <v>316020</v>
      </c>
      <c r="E68" s="51" t="s">
        <v>882</v>
      </c>
      <c r="F68" s="64">
        <f>IFERROR(INDEX('DEC Prior Year'!$E$25:$E$1323,MATCH('2023 OR'!$D68,'DEC Prior Year'!$C$25:$C$1323,0)),0)</f>
        <v>8436924.7599999998</v>
      </c>
      <c r="G68" s="13">
        <f>IFERROR(INDEX('SAP Trial Balance'!E$25:E$1381,MATCH('2023 OR'!$D68,'SAP Trial Balance'!$C$25:$C$1381,0)),0)</f>
        <v>8436924.7599999998</v>
      </c>
      <c r="H68" s="13">
        <f>IFERROR(INDEX('SAP Trial Balance'!F$25:F$1381,MATCH('2023 OR'!$D68,'SAP Trial Balance'!$C$25:$C$1381,0)),0)</f>
        <v>8436924.7599999998</v>
      </c>
      <c r="I68" s="13">
        <f>IFERROR(INDEX('SAP Trial Balance'!G$25:G$1381,MATCH('2023 OR'!$D68,'SAP Trial Balance'!$C$25:$C$1381,0)),0)</f>
        <v>8436924.7599999998</v>
      </c>
      <c r="J68" s="13">
        <f>IFERROR(INDEX('SAP Trial Balance'!H$25:H$1381,MATCH('2023 OR'!$D68,'SAP Trial Balance'!$C$25:$C$1381,0)),0)</f>
        <v>8436924.7599999998</v>
      </c>
      <c r="K68" s="13">
        <f>IFERROR(INDEX('SAP Trial Balance'!I$25:I$1381,MATCH('2023 OR'!$D68,'SAP Trial Balance'!$C$25:$C$1381,0)),0)</f>
        <v>8436924.7599999998</v>
      </c>
      <c r="L68" s="13">
        <f>IFERROR(INDEX('SAP Trial Balance'!J$25:J$1381,MATCH('2023 OR'!$D68,'SAP Trial Balance'!$C$25:$C$1381,0)),0)</f>
        <v>8436924.7599999998</v>
      </c>
      <c r="M68" s="13">
        <f>IFERROR(INDEX('SAP Trial Balance'!K$25:K$1381,MATCH('2023 OR'!$D68,'SAP Trial Balance'!$C$25:$C$1381,0)),0)</f>
        <v>8436924.7599999998</v>
      </c>
      <c r="N68" s="13">
        <f>IFERROR(INDEX('SAP Trial Balance'!L$25:L$1381,MATCH('2023 OR'!$D68,'SAP Trial Balance'!$C$25:$C$1381,0)),0)</f>
        <v>8436924.7599999998</v>
      </c>
      <c r="O68" s="13">
        <f>IFERROR(INDEX('SAP Trial Balance'!M$25:M$1381,MATCH('2023 OR'!$D68,'SAP Trial Balance'!$C$25:$C$1381,0)),0)</f>
        <v>8436924.7599999998</v>
      </c>
      <c r="P68" s="13">
        <f>IFERROR(INDEX('SAP Trial Balance'!N$25:N$1381,MATCH('2023 OR'!$D68,'SAP Trial Balance'!$C$25:$C$1381,0)),0)</f>
        <v>8436924.7599999998</v>
      </c>
      <c r="Q68" s="13">
        <f>IFERROR(INDEX('SAP Trial Balance'!O$25:O$1381,MATCH('2023 OR'!$D68,'SAP Trial Balance'!$C$25:$C$1381,0)),0)</f>
        <v>8436924.7599999998</v>
      </c>
      <c r="R68" s="13">
        <f>IFERROR(INDEX('SAP Trial Balance'!P$25:P$1381,MATCH('2023 OR'!$D68,'SAP Trial Balance'!$C$25:$C$1381,0)),0)</f>
        <v>8436924.7599999998</v>
      </c>
      <c r="S68" s="14"/>
    </row>
    <row r="69" spans="1:19" x14ac:dyDescent="0.25">
      <c r="A69" s="9">
        <f t="shared" si="2"/>
        <v>61</v>
      </c>
      <c r="C69" s="14"/>
      <c r="D69" s="51">
        <v>316025</v>
      </c>
      <c r="E69" s="51" t="s">
        <v>883</v>
      </c>
      <c r="F69" s="64">
        <f>IFERROR(INDEX('DEC Prior Year'!$E$25:$E$1323,MATCH('2023 OR'!$D69,'DEC Prior Year'!$C$25:$C$1323,0)),0)</f>
        <v>933350.75</v>
      </c>
      <c r="G69" s="13">
        <f>IFERROR(INDEX('SAP Trial Balance'!E$25:E$1381,MATCH('2023 OR'!$D69,'SAP Trial Balance'!$C$25:$C$1381,0)),0)</f>
        <v>933350.75</v>
      </c>
      <c r="H69" s="13">
        <f>IFERROR(INDEX('SAP Trial Balance'!F$25:F$1381,MATCH('2023 OR'!$D69,'SAP Trial Balance'!$C$25:$C$1381,0)),0)</f>
        <v>933350.75</v>
      </c>
      <c r="I69" s="13">
        <f>IFERROR(INDEX('SAP Trial Balance'!G$25:G$1381,MATCH('2023 OR'!$D69,'SAP Trial Balance'!$C$25:$C$1381,0)),0)</f>
        <v>933350.75</v>
      </c>
      <c r="J69" s="13">
        <f>IFERROR(INDEX('SAP Trial Balance'!H$25:H$1381,MATCH('2023 OR'!$D69,'SAP Trial Balance'!$C$25:$C$1381,0)),0)</f>
        <v>933350.75</v>
      </c>
      <c r="K69" s="13">
        <f>IFERROR(INDEX('SAP Trial Balance'!I$25:I$1381,MATCH('2023 OR'!$D69,'SAP Trial Balance'!$C$25:$C$1381,0)),0)</f>
        <v>933350.75</v>
      </c>
      <c r="L69" s="13">
        <f>IFERROR(INDEX('SAP Trial Balance'!J$25:J$1381,MATCH('2023 OR'!$D69,'SAP Trial Balance'!$C$25:$C$1381,0)),0)</f>
        <v>933350.75</v>
      </c>
      <c r="M69" s="13">
        <f>IFERROR(INDEX('SAP Trial Balance'!K$25:K$1381,MATCH('2023 OR'!$D69,'SAP Trial Balance'!$C$25:$C$1381,0)),0)</f>
        <v>933350.75</v>
      </c>
      <c r="N69" s="13">
        <f>IFERROR(INDEX('SAP Trial Balance'!L$25:L$1381,MATCH('2023 OR'!$D69,'SAP Trial Balance'!$C$25:$C$1381,0)),0)</f>
        <v>933350.75</v>
      </c>
      <c r="O69" s="13">
        <f>IFERROR(INDEX('SAP Trial Balance'!M$25:M$1381,MATCH('2023 OR'!$D69,'SAP Trial Balance'!$C$25:$C$1381,0)),0)</f>
        <v>933350.75</v>
      </c>
      <c r="P69" s="13">
        <f>IFERROR(INDEX('SAP Trial Balance'!N$25:N$1381,MATCH('2023 OR'!$D69,'SAP Trial Balance'!$C$25:$C$1381,0)),0)</f>
        <v>933350.75</v>
      </c>
      <c r="Q69" s="13">
        <f>IFERROR(INDEX('SAP Trial Balance'!O$25:O$1381,MATCH('2023 OR'!$D69,'SAP Trial Balance'!$C$25:$C$1381,0)),0)</f>
        <v>933350.75</v>
      </c>
      <c r="R69" s="13">
        <f>IFERROR(INDEX('SAP Trial Balance'!P$25:P$1381,MATCH('2023 OR'!$D69,'SAP Trial Balance'!$C$25:$C$1381,0)),0)</f>
        <v>933350.75</v>
      </c>
      <c r="S69" s="14"/>
    </row>
    <row r="70" spans="1:19" x14ac:dyDescent="0.25">
      <c r="A70" s="9">
        <f t="shared" si="2"/>
        <v>62</v>
      </c>
      <c r="D70" s="51">
        <v>316030</v>
      </c>
      <c r="E70" s="51" t="s">
        <v>1263</v>
      </c>
      <c r="F70" s="64">
        <f>IFERROR(INDEX('DEC Prior Year'!$E$25:$E$1323,MATCH('2023 OR'!$D70,'DEC Prior Year'!$C$25:$C$1323,0)),0)</f>
        <v>0</v>
      </c>
      <c r="G70" s="13">
        <f>IFERROR(INDEX('SAP Trial Balance'!E$25:E$1381,MATCH('2023 OR'!$D70,'SAP Trial Balance'!$C$25:$C$1381,0)),0)</f>
        <v>0</v>
      </c>
      <c r="H70" s="13">
        <f>IFERROR(INDEX('SAP Trial Balance'!F$25:F$1381,MATCH('2023 OR'!$D70,'SAP Trial Balance'!$C$25:$C$1381,0)),0)</f>
        <v>0</v>
      </c>
      <c r="I70" s="13">
        <f>IFERROR(INDEX('SAP Trial Balance'!G$25:G$1381,MATCH('2023 OR'!$D70,'SAP Trial Balance'!$C$25:$C$1381,0)),0)</f>
        <v>0</v>
      </c>
      <c r="J70" s="13">
        <f>IFERROR(INDEX('SAP Trial Balance'!H$25:H$1381,MATCH('2023 OR'!$D70,'SAP Trial Balance'!$C$25:$C$1381,0)),0)</f>
        <v>0</v>
      </c>
      <c r="K70" s="13">
        <f>IFERROR(INDEX('SAP Trial Balance'!I$25:I$1381,MATCH('2023 OR'!$D70,'SAP Trial Balance'!$C$25:$C$1381,0)),0)</f>
        <v>0</v>
      </c>
      <c r="L70" s="13">
        <f>IFERROR(INDEX('SAP Trial Balance'!J$25:J$1381,MATCH('2023 OR'!$D70,'SAP Trial Balance'!$C$25:$C$1381,0)),0)</f>
        <v>0</v>
      </c>
      <c r="M70" s="13">
        <f>IFERROR(INDEX('SAP Trial Balance'!K$25:K$1381,MATCH('2023 OR'!$D70,'SAP Trial Balance'!$C$25:$C$1381,0)),0)</f>
        <v>0</v>
      </c>
      <c r="N70" s="13">
        <f>IFERROR(INDEX('SAP Trial Balance'!L$25:L$1381,MATCH('2023 OR'!$D70,'SAP Trial Balance'!$C$25:$C$1381,0)),0)</f>
        <v>0</v>
      </c>
      <c r="O70" s="13">
        <f>IFERROR(INDEX('SAP Trial Balance'!M$25:M$1381,MATCH('2023 OR'!$D70,'SAP Trial Balance'!$C$25:$C$1381,0)),0)</f>
        <v>0</v>
      </c>
      <c r="P70" s="13">
        <f>IFERROR(INDEX('SAP Trial Balance'!N$25:N$1381,MATCH('2023 OR'!$D70,'SAP Trial Balance'!$C$25:$C$1381,0)),0)</f>
        <v>0</v>
      </c>
      <c r="Q70" s="13">
        <f>IFERROR(INDEX('SAP Trial Balance'!O$25:O$1381,MATCH('2023 OR'!$D70,'SAP Trial Balance'!$C$25:$C$1381,0)),0)</f>
        <v>0</v>
      </c>
      <c r="R70" s="13">
        <f>IFERROR(INDEX('SAP Trial Balance'!P$25:P$1381,MATCH('2023 OR'!$D70,'SAP Trial Balance'!$C$25:$C$1381,0)),0)</f>
        <v>0</v>
      </c>
      <c r="S70" s="14"/>
    </row>
    <row r="71" spans="1:19" x14ac:dyDescent="0.25">
      <c r="A71" s="9">
        <f t="shared" si="2"/>
        <v>63</v>
      </c>
      <c r="D71" s="51">
        <v>316035</v>
      </c>
      <c r="E71" s="51" t="s">
        <v>1264</v>
      </c>
      <c r="F71" s="64">
        <f>IFERROR(INDEX('DEC Prior Year'!$E$25:$E$1323,MATCH('2023 OR'!$D71,'DEC Prior Year'!$C$25:$C$1323,0)),0)</f>
        <v>0</v>
      </c>
      <c r="G71" s="13">
        <f>IFERROR(INDEX('SAP Trial Balance'!E$25:E$1381,MATCH('2023 OR'!$D71,'SAP Trial Balance'!$C$25:$C$1381,0)),0)</f>
        <v>0</v>
      </c>
      <c r="H71" s="13">
        <f>IFERROR(INDEX('SAP Trial Balance'!F$25:F$1381,MATCH('2023 OR'!$D71,'SAP Trial Balance'!$C$25:$C$1381,0)),0)</f>
        <v>0</v>
      </c>
      <c r="I71" s="13">
        <f>IFERROR(INDEX('SAP Trial Balance'!G$25:G$1381,MATCH('2023 OR'!$D71,'SAP Trial Balance'!$C$25:$C$1381,0)),0)</f>
        <v>0</v>
      </c>
      <c r="J71" s="13">
        <f>IFERROR(INDEX('SAP Trial Balance'!H$25:H$1381,MATCH('2023 OR'!$D71,'SAP Trial Balance'!$C$25:$C$1381,0)),0)</f>
        <v>0</v>
      </c>
      <c r="K71" s="13">
        <f>IFERROR(INDEX('SAP Trial Balance'!I$25:I$1381,MATCH('2023 OR'!$D71,'SAP Trial Balance'!$C$25:$C$1381,0)),0)</f>
        <v>0</v>
      </c>
      <c r="L71" s="13">
        <f>IFERROR(INDEX('SAP Trial Balance'!J$25:J$1381,MATCH('2023 OR'!$D71,'SAP Trial Balance'!$C$25:$C$1381,0)),0)</f>
        <v>0</v>
      </c>
      <c r="M71" s="13">
        <f>IFERROR(INDEX('SAP Trial Balance'!K$25:K$1381,MATCH('2023 OR'!$D71,'SAP Trial Balance'!$C$25:$C$1381,0)),0)</f>
        <v>0</v>
      </c>
      <c r="N71" s="13">
        <f>IFERROR(INDEX('SAP Trial Balance'!L$25:L$1381,MATCH('2023 OR'!$D71,'SAP Trial Balance'!$C$25:$C$1381,0)),0)</f>
        <v>0</v>
      </c>
      <c r="O71" s="13">
        <f>IFERROR(INDEX('SAP Trial Balance'!M$25:M$1381,MATCH('2023 OR'!$D71,'SAP Trial Balance'!$C$25:$C$1381,0)),0)</f>
        <v>0</v>
      </c>
      <c r="P71" s="13">
        <f>IFERROR(INDEX('SAP Trial Balance'!N$25:N$1381,MATCH('2023 OR'!$D71,'SAP Trial Balance'!$C$25:$C$1381,0)),0)</f>
        <v>0</v>
      </c>
      <c r="Q71" s="13">
        <f>IFERROR(INDEX('SAP Trial Balance'!O$25:O$1381,MATCH('2023 OR'!$D71,'SAP Trial Balance'!$C$25:$C$1381,0)),0)</f>
        <v>0</v>
      </c>
      <c r="R71" s="13">
        <f>IFERROR(INDEX('SAP Trial Balance'!P$25:P$1381,MATCH('2023 OR'!$D71,'SAP Trial Balance'!$C$25:$C$1381,0)),0)</f>
        <v>0</v>
      </c>
      <c r="S71" s="14"/>
    </row>
    <row r="72" spans="1:19" x14ac:dyDescent="0.25">
      <c r="A72" s="9">
        <f t="shared" si="2"/>
        <v>64</v>
      </c>
      <c r="D72" s="51">
        <v>316040</v>
      </c>
      <c r="E72" s="51" t="s">
        <v>1265</v>
      </c>
      <c r="F72" s="64">
        <f>IFERROR(INDEX('DEC Prior Year'!$E$25:$E$1323,MATCH('2023 OR'!$D72,'DEC Prior Year'!$C$25:$C$1323,0)),0)</f>
        <v>0</v>
      </c>
      <c r="G72" s="13">
        <f>IFERROR(INDEX('SAP Trial Balance'!E$25:E$1381,MATCH('2023 OR'!$D72,'SAP Trial Balance'!$C$25:$C$1381,0)),0)</f>
        <v>0</v>
      </c>
      <c r="H72" s="13">
        <f>IFERROR(INDEX('SAP Trial Balance'!F$25:F$1381,MATCH('2023 OR'!$D72,'SAP Trial Balance'!$C$25:$C$1381,0)),0)</f>
        <v>0</v>
      </c>
      <c r="I72" s="13">
        <f>IFERROR(INDEX('SAP Trial Balance'!G$25:G$1381,MATCH('2023 OR'!$D72,'SAP Trial Balance'!$C$25:$C$1381,0)),0)</f>
        <v>0</v>
      </c>
      <c r="J72" s="13">
        <f>IFERROR(INDEX('SAP Trial Balance'!H$25:H$1381,MATCH('2023 OR'!$D72,'SAP Trial Balance'!$C$25:$C$1381,0)),0)</f>
        <v>0</v>
      </c>
      <c r="K72" s="13">
        <f>IFERROR(INDEX('SAP Trial Balance'!I$25:I$1381,MATCH('2023 OR'!$D72,'SAP Trial Balance'!$C$25:$C$1381,0)),0)</f>
        <v>0</v>
      </c>
      <c r="L72" s="13">
        <f>IFERROR(INDEX('SAP Trial Balance'!J$25:J$1381,MATCH('2023 OR'!$D72,'SAP Trial Balance'!$C$25:$C$1381,0)),0)</f>
        <v>0</v>
      </c>
      <c r="M72" s="13">
        <f>IFERROR(INDEX('SAP Trial Balance'!K$25:K$1381,MATCH('2023 OR'!$D72,'SAP Trial Balance'!$C$25:$C$1381,0)),0)</f>
        <v>0</v>
      </c>
      <c r="N72" s="13">
        <f>IFERROR(INDEX('SAP Trial Balance'!L$25:L$1381,MATCH('2023 OR'!$D72,'SAP Trial Balance'!$C$25:$C$1381,0)),0)</f>
        <v>0</v>
      </c>
      <c r="O72" s="13">
        <f>IFERROR(INDEX('SAP Trial Balance'!M$25:M$1381,MATCH('2023 OR'!$D72,'SAP Trial Balance'!$C$25:$C$1381,0)),0)</f>
        <v>0</v>
      </c>
      <c r="P72" s="13">
        <f>IFERROR(INDEX('SAP Trial Balance'!N$25:N$1381,MATCH('2023 OR'!$D72,'SAP Trial Balance'!$C$25:$C$1381,0)),0)</f>
        <v>0</v>
      </c>
      <c r="Q72" s="13">
        <f>IFERROR(INDEX('SAP Trial Balance'!O$25:O$1381,MATCH('2023 OR'!$D72,'SAP Trial Balance'!$C$25:$C$1381,0)),0)</f>
        <v>0</v>
      </c>
      <c r="R72" s="13">
        <f>IFERROR(INDEX('SAP Trial Balance'!P$25:P$1381,MATCH('2023 OR'!$D72,'SAP Trial Balance'!$C$25:$C$1381,0)),0)</f>
        <v>0</v>
      </c>
      <c r="S72" s="14"/>
    </row>
    <row r="73" spans="1:19" x14ac:dyDescent="0.25">
      <c r="A73" s="9">
        <f t="shared" si="2"/>
        <v>65</v>
      </c>
      <c r="D73" s="51">
        <v>316045</v>
      </c>
      <c r="E73" s="51" t="s">
        <v>884</v>
      </c>
      <c r="F73" s="64">
        <f>IFERROR(INDEX('DEC Prior Year'!$E$25:$E$1323,MATCH('2023 OR'!$D73,'DEC Prior Year'!$C$25:$C$1323,0)),0)</f>
        <v>-36350095.390000001</v>
      </c>
      <c r="G73" s="13">
        <f>IFERROR(INDEX('SAP Trial Balance'!E$25:E$1381,MATCH('2023 OR'!$D73,'SAP Trial Balance'!$C$25:$C$1381,0)),0)</f>
        <v>-36350095.390000001</v>
      </c>
      <c r="H73" s="13">
        <f>IFERROR(INDEX('SAP Trial Balance'!F$25:F$1381,MATCH('2023 OR'!$D73,'SAP Trial Balance'!$C$25:$C$1381,0)),0)</f>
        <v>-36350095.390000001</v>
      </c>
      <c r="I73" s="13">
        <f>IFERROR(INDEX('SAP Trial Balance'!G$25:G$1381,MATCH('2023 OR'!$D73,'SAP Trial Balance'!$C$25:$C$1381,0)),0)</f>
        <v>-36350095.390000001</v>
      </c>
      <c r="J73" s="13">
        <f>IFERROR(INDEX('SAP Trial Balance'!H$25:H$1381,MATCH('2023 OR'!$D73,'SAP Trial Balance'!$C$25:$C$1381,0)),0)</f>
        <v>-36350095.390000001</v>
      </c>
      <c r="K73" s="13">
        <f>IFERROR(INDEX('SAP Trial Balance'!I$25:I$1381,MATCH('2023 OR'!$D73,'SAP Trial Balance'!$C$25:$C$1381,0)),0)</f>
        <v>-36350095.390000001</v>
      </c>
      <c r="L73" s="13">
        <f>IFERROR(INDEX('SAP Trial Balance'!J$25:J$1381,MATCH('2023 OR'!$D73,'SAP Trial Balance'!$C$25:$C$1381,0)),0)</f>
        <v>-36350095.390000001</v>
      </c>
      <c r="M73" s="13">
        <f>IFERROR(INDEX('SAP Trial Balance'!K$25:K$1381,MATCH('2023 OR'!$D73,'SAP Trial Balance'!$C$25:$C$1381,0)),0)</f>
        <v>-36350095.390000001</v>
      </c>
      <c r="N73" s="13">
        <f>IFERROR(INDEX('SAP Trial Balance'!L$25:L$1381,MATCH('2023 OR'!$D73,'SAP Trial Balance'!$C$25:$C$1381,0)),0)</f>
        <v>-36350095.390000001</v>
      </c>
      <c r="O73" s="13">
        <f>IFERROR(INDEX('SAP Trial Balance'!M$25:M$1381,MATCH('2023 OR'!$D73,'SAP Trial Balance'!$C$25:$C$1381,0)),0)</f>
        <v>-36350095.390000001</v>
      </c>
      <c r="P73" s="13">
        <f>IFERROR(INDEX('SAP Trial Balance'!N$25:N$1381,MATCH('2023 OR'!$D73,'SAP Trial Balance'!$C$25:$C$1381,0)),0)</f>
        <v>-36350095.390000001</v>
      </c>
      <c r="Q73" s="13">
        <f>IFERROR(INDEX('SAP Trial Balance'!O$25:O$1381,MATCH('2023 OR'!$D73,'SAP Trial Balance'!$C$25:$C$1381,0)),0)</f>
        <v>-36350095.390000001</v>
      </c>
      <c r="R73" s="13">
        <f>IFERROR(INDEX('SAP Trial Balance'!P$25:P$1381,MATCH('2023 OR'!$D73,'SAP Trial Balance'!$C$25:$C$1381,0)),0)</f>
        <v>-36350095.390000001</v>
      </c>
      <c r="S73" s="14"/>
    </row>
    <row r="74" spans="1:19" x14ac:dyDescent="0.25">
      <c r="A74" s="9">
        <f t="shared" si="2"/>
        <v>66</v>
      </c>
      <c r="D74" s="51">
        <v>320005</v>
      </c>
      <c r="E74" s="51" t="s">
        <v>36</v>
      </c>
      <c r="F74" s="64">
        <f>IFERROR(INDEX('DEC Prior Year'!$E$25:$E$1323,MATCH('2023 OR'!$D74,'DEC Prior Year'!$C$25:$C$1323,0)),0)</f>
        <v>6414192.1600000001</v>
      </c>
      <c r="G74" s="13">
        <f>IFERROR(INDEX('SAP Trial Balance'!E$25:E$1381,MATCH('2023 OR'!$D74,'SAP Trial Balance'!$C$25:$C$1381,0)),0)</f>
        <v>6380019.9100000001</v>
      </c>
      <c r="H74" s="13">
        <f>IFERROR(INDEX('SAP Trial Balance'!F$25:F$1381,MATCH('2023 OR'!$D74,'SAP Trial Balance'!$C$25:$C$1381,0)),0)</f>
        <v>6345847.6600000001</v>
      </c>
      <c r="I74" s="13">
        <f>IFERROR(INDEX('SAP Trial Balance'!G$25:G$1381,MATCH('2023 OR'!$D74,'SAP Trial Balance'!$C$25:$C$1381,0)),0)</f>
        <v>6311675.4100000001</v>
      </c>
      <c r="J74" s="13">
        <f>IFERROR(INDEX('SAP Trial Balance'!H$25:H$1381,MATCH('2023 OR'!$D74,'SAP Trial Balance'!$C$25:$C$1381,0)),0)</f>
        <v>6277503.1600000001</v>
      </c>
      <c r="K74" s="13">
        <f>IFERROR(INDEX('SAP Trial Balance'!I$25:I$1381,MATCH('2023 OR'!$D74,'SAP Trial Balance'!$C$25:$C$1381,0)),0)</f>
        <v>6243330.9100000001</v>
      </c>
      <c r="L74" s="13">
        <f>IFERROR(INDEX('SAP Trial Balance'!J$25:J$1381,MATCH('2023 OR'!$D74,'SAP Trial Balance'!$C$25:$C$1381,0)),0)</f>
        <v>6209158.6600000001</v>
      </c>
      <c r="M74" s="13">
        <f>IFERROR(INDEX('SAP Trial Balance'!K$25:K$1381,MATCH('2023 OR'!$D74,'SAP Trial Balance'!$C$25:$C$1381,0)),0)</f>
        <v>6174986.4100000001</v>
      </c>
      <c r="N74" s="13">
        <f>IFERROR(INDEX('SAP Trial Balance'!L$25:L$1381,MATCH('2023 OR'!$D74,'SAP Trial Balance'!$C$25:$C$1381,0)),0)</f>
        <v>6140814.1600000001</v>
      </c>
      <c r="O74" s="13">
        <f>IFERROR(INDEX('SAP Trial Balance'!M$25:M$1381,MATCH('2023 OR'!$D74,'SAP Trial Balance'!$C$25:$C$1381,0)),0)</f>
        <v>6106641.9100000001</v>
      </c>
      <c r="P74" s="13">
        <f>IFERROR(INDEX('SAP Trial Balance'!N$25:N$1381,MATCH('2023 OR'!$D74,'SAP Trial Balance'!$C$25:$C$1381,0)),0)</f>
        <v>6072469.6600000001</v>
      </c>
      <c r="Q74" s="13">
        <f>IFERROR(INDEX('SAP Trial Balance'!O$25:O$1381,MATCH('2023 OR'!$D74,'SAP Trial Balance'!$C$25:$C$1381,0)),0)</f>
        <v>6038297.4100000001</v>
      </c>
      <c r="R74" s="13">
        <f>IFERROR(INDEX('SAP Trial Balance'!P$25:P$1381,MATCH('2023 OR'!$D74,'SAP Trial Balance'!$C$25:$C$1381,0)),0)</f>
        <v>6004125.1600000001</v>
      </c>
      <c r="S74" s="14"/>
    </row>
    <row r="75" spans="1:19" ht="14.5" customHeight="1" x14ac:dyDescent="0.25">
      <c r="A75" s="9">
        <f t="shared" ref="A75:A138" si="16">A74+1</f>
        <v>67</v>
      </c>
      <c r="D75" s="51">
        <v>320006</v>
      </c>
      <c r="E75" s="51" t="s">
        <v>1266</v>
      </c>
      <c r="F75" s="64">
        <f>IFERROR(INDEX('DEC Prior Year'!$E$25:$E$1323,MATCH('2023 OR'!$D75,'DEC Prior Year'!$C$25:$C$1323,0)),0)</f>
        <v>0</v>
      </c>
      <c r="G75" s="13">
        <f>IFERROR(INDEX('SAP Trial Balance'!E$25:E$1381,MATCH('2023 OR'!$D75,'SAP Trial Balance'!$C$25:$C$1381,0)),0)</f>
        <v>0</v>
      </c>
      <c r="H75" s="13">
        <f>IFERROR(INDEX('SAP Trial Balance'!F$25:F$1381,MATCH('2023 OR'!$D75,'SAP Trial Balance'!$C$25:$C$1381,0)),0)</f>
        <v>0</v>
      </c>
      <c r="I75" s="13">
        <f>IFERROR(INDEX('SAP Trial Balance'!G$25:G$1381,MATCH('2023 OR'!$D75,'SAP Trial Balance'!$C$25:$C$1381,0)),0)</f>
        <v>0</v>
      </c>
      <c r="J75" s="13">
        <f>IFERROR(INDEX('SAP Trial Balance'!H$25:H$1381,MATCH('2023 OR'!$D75,'SAP Trial Balance'!$C$25:$C$1381,0)),0)</f>
        <v>0</v>
      </c>
      <c r="K75" s="13">
        <f>IFERROR(INDEX('SAP Trial Balance'!I$25:I$1381,MATCH('2023 OR'!$D75,'SAP Trial Balance'!$C$25:$C$1381,0)),0)</f>
        <v>0</v>
      </c>
      <c r="L75" s="13">
        <f>IFERROR(INDEX('SAP Trial Balance'!J$25:J$1381,MATCH('2023 OR'!$D75,'SAP Trial Balance'!$C$25:$C$1381,0)),0)</f>
        <v>0</v>
      </c>
      <c r="M75" s="13">
        <f>IFERROR(INDEX('SAP Trial Balance'!K$25:K$1381,MATCH('2023 OR'!$D75,'SAP Trial Balance'!$C$25:$C$1381,0)),0)</f>
        <v>0</v>
      </c>
      <c r="N75" s="13">
        <f>IFERROR(INDEX('SAP Trial Balance'!L$25:L$1381,MATCH('2023 OR'!$D75,'SAP Trial Balance'!$C$25:$C$1381,0)),0)</f>
        <v>0</v>
      </c>
      <c r="O75" s="13">
        <f>IFERROR(INDEX('SAP Trial Balance'!M$25:M$1381,MATCH('2023 OR'!$D75,'SAP Trial Balance'!$C$25:$C$1381,0)),0)</f>
        <v>0</v>
      </c>
      <c r="P75" s="13">
        <f>IFERROR(INDEX('SAP Trial Balance'!N$25:N$1381,MATCH('2023 OR'!$D75,'SAP Trial Balance'!$C$25:$C$1381,0)),0)</f>
        <v>0</v>
      </c>
      <c r="Q75" s="13">
        <f>IFERROR(INDEX('SAP Trial Balance'!O$25:O$1381,MATCH('2023 OR'!$D75,'SAP Trial Balance'!$C$25:$C$1381,0)),0)</f>
        <v>0</v>
      </c>
      <c r="R75" s="13">
        <f>IFERROR(INDEX('SAP Trial Balance'!P$25:P$1381,MATCH('2023 OR'!$D75,'SAP Trial Balance'!$C$25:$C$1381,0)),0)</f>
        <v>0</v>
      </c>
      <c r="S75" s="14"/>
    </row>
    <row r="76" spans="1:19" x14ac:dyDescent="0.25">
      <c r="A76" s="9">
        <f t="shared" si="16"/>
        <v>68</v>
      </c>
      <c r="D76" s="53" t="s">
        <v>2805</v>
      </c>
      <c r="E76" s="51" t="s">
        <v>2806</v>
      </c>
      <c r="F76" s="65">
        <f>SUMIFS('DEC Prior Year'!E25:E1323,'DEC Prior Year'!$C$25:$C$1323,"&gt;="&amp;'2023 OR'!$D$77,'DEC Prior Year'!C25:C1323,"&lt;="&amp;'2023 OR'!$E$77)</f>
        <v>-91564253.070000142</v>
      </c>
      <c r="G76" s="13">
        <f>SUMIFS('SAP Trial Balance'!E$25:E$1381,'SAP Trial Balance'!$C$25:$C$1381,"&gt;="&amp;'2023 OR'!$D$77,'SAP Trial Balance'!$C$25:$C$1381,"&lt;="&amp;'2023 OR'!$E$77)</f>
        <v>-32981150.609999903</v>
      </c>
      <c r="H76" s="13">
        <f>SUMIFS('SAP Trial Balance'!F$25:F$1381,'SAP Trial Balance'!$C$25:$C$1381,"&gt;="&amp;'2023 OR'!$D$77,'SAP Trial Balance'!$C$25:$C$1381,"&lt;="&amp;'2023 OR'!$E$77)</f>
        <v>-60018673.77000013</v>
      </c>
      <c r="I76" s="13">
        <f>SUMIFS('SAP Trial Balance'!G$25:G$1381,'SAP Trial Balance'!$C$25:$C$1381,"&gt;="&amp;'2023 OR'!$D$77,'SAP Trial Balance'!$C$25:$C$1381,"&lt;="&amp;'2023 OR'!$E$77)</f>
        <v>-75539568.430000067</v>
      </c>
      <c r="J76" s="13">
        <f>SUMIFS('SAP Trial Balance'!H$25:H$1381,'SAP Trial Balance'!$C$25:$C$1381,"&gt;="&amp;'2023 OR'!$D$77,'SAP Trial Balance'!$C$25:$C$1381,"&lt;="&amp;'2023 OR'!$E$77)</f>
        <v>-85491959.759999886</v>
      </c>
      <c r="K76" s="13">
        <f>SUMIFS('SAP Trial Balance'!I$25:I$1381,'SAP Trial Balance'!$C$25:$C$1381,"&gt;="&amp;'2023 OR'!$D$77,'SAP Trial Balance'!$C$25:$C$1381,"&lt;="&amp;'2023 OR'!$E$77)</f>
        <v>-83923349.959999904</v>
      </c>
      <c r="L76" s="13">
        <f>SUMIFS('SAP Trial Balance'!J$25:J$1381,'SAP Trial Balance'!$C$25:$C$1381,"&gt;="&amp;'2023 OR'!$D$77,'SAP Trial Balance'!$C$25:$C$1381,"&lt;="&amp;'2023 OR'!$E$77)</f>
        <v>-77323639.340000331</v>
      </c>
      <c r="M76" s="13">
        <f>SUMIFS('SAP Trial Balance'!K$25:K$1381,'SAP Trial Balance'!$C$25:$C$1381,"&gt;="&amp;'2023 OR'!$D$77,'SAP Trial Balance'!$C$25:$C$1381,"&lt;="&amp;'2023 OR'!$E$77)</f>
        <v>-68658125.999999925</v>
      </c>
      <c r="N76" s="13">
        <f>SUMIFS('SAP Trial Balance'!L$25:L$1381,'SAP Trial Balance'!$C$25:$C$1381,"&gt;="&amp;'2023 OR'!$D$77,'SAP Trial Balance'!$C$25:$C$1381,"&lt;="&amp;'2023 OR'!$E$77)</f>
        <v>-59505864.809999689</v>
      </c>
      <c r="O76" s="13">
        <f>SUMIFS('SAP Trial Balance'!M$25:M$1381,'SAP Trial Balance'!$C$25:$C$1381,"&gt;="&amp;'2023 OR'!$D$77,'SAP Trial Balance'!$C$25:$C$1381,"&lt;="&amp;'2023 OR'!$E$77)</f>
        <v>-55837009.890000254</v>
      </c>
      <c r="P76" s="13">
        <f>SUMIFS('SAP Trial Balance'!N$25:N$1381,'SAP Trial Balance'!$C$25:$C$1381,"&gt;="&amp;'2023 OR'!$D$77,'SAP Trial Balance'!$C$25:$C$1381,"&lt;="&amp;'2023 OR'!$E$77)</f>
        <v>-58840591.839999795</v>
      </c>
      <c r="Q76" s="13">
        <f>SUMIFS('SAP Trial Balance'!O$25:O$1381,'SAP Trial Balance'!$C$25:$C$1381,"&gt;="&amp;'2023 OR'!$D$77,'SAP Trial Balance'!$C$25:$C$1381,"&lt;="&amp;'2023 OR'!$E$77)</f>
        <v>-76925176.859999686</v>
      </c>
      <c r="R76" s="13">
        <f>SUMIFS('SAP Trial Balance'!P$25:P$1381,'SAP Trial Balance'!$C$25:$C$1381,"&gt;="&amp;'2023 OR'!$D$77,'SAP Trial Balance'!$C$25:$C$1381,"&lt;="&amp;'2023 OR'!$E$77)</f>
        <v>-104439305.05000138</v>
      </c>
      <c r="S76" s="14"/>
    </row>
    <row r="77" spans="1:19" x14ac:dyDescent="0.25">
      <c r="A77" s="9">
        <f t="shared" si="16"/>
        <v>69</v>
      </c>
      <c r="D77" s="53">
        <v>400000</v>
      </c>
      <c r="E77" s="54">
        <v>699999</v>
      </c>
      <c r="F77" s="64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4"/>
    </row>
    <row r="78" spans="1:19" ht="14.5" x14ac:dyDescent="0.35">
      <c r="A78" s="9">
        <f t="shared" si="16"/>
        <v>70</v>
      </c>
      <c r="B78" s="66" t="s">
        <v>41</v>
      </c>
      <c r="C78" s="25">
        <v>151500</v>
      </c>
      <c r="D78" s="51">
        <v>151515</v>
      </c>
      <c r="E78" s="51" t="s">
        <v>275</v>
      </c>
      <c r="F78" s="64">
        <f>IFERROR(INDEX('DEC Prior Year'!$E$25:$E$1077,MATCH('2023 OR'!$D78,'DEC Prior Year'!$C$25:$C$1077,0)),0)</f>
        <v>-33878.589999999997</v>
      </c>
      <c r="G78" s="13">
        <f>IFERROR(INDEX('SAP Trial Balance'!E$25:E$1381,MATCH('2023 OR'!$D78,'SAP Trial Balance'!$C$25:$C$1381,0)),0)</f>
        <v>-82790.91</v>
      </c>
      <c r="H78" s="13">
        <f>IFERROR(INDEX('SAP Trial Balance'!F$25:F$1381,MATCH('2023 OR'!$D78,'SAP Trial Balance'!$C$25:$C$1381,0)),0)</f>
        <v>-129196.52</v>
      </c>
      <c r="I78" s="13">
        <f>IFERROR(INDEX('SAP Trial Balance'!G$25:G$1381,MATCH('2023 OR'!$D78,'SAP Trial Balance'!$C$25:$C$1381,0)),0)</f>
        <v>-165180.26</v>
      </c>
      <c r="J78" s="13">
        <f>IFERROR(INDEX('SAP Trial Balance'!H$25:H$1381,MATCH('2023 OR'!$D78,'SAP Trial Balance'!$C$25:$C$1381,0)),0)</f>
        <v>-188851.77</v>
      </c>
      <c r="K78" s="13">
        <f>IFERROR(INDEX('SAP Trial Balance'!I$25:I$1381,MATCH('2023 OR'!$D78,'SAP Trial Balance'!$C$25:$C$1381,0)),0)</f>
        <v>-207181.27</v>
      </c>
      <c r="L78" s="13">
        <f>IFERROR(INDEX('SAP Trial Balance'!J$25:J$1381,MATCH('2023 OR'!$D78,'SAP Trial Balance'!$C$25:$C$1381,0)),0)</f>
        <v>-218701.36</v>
      </c>
      <c r="M78" s="13">
        <f>IFERROR(INDEX('SAP Trial Balance'!K$25:K$1381,MATCH('2023 OR'!$D78,'SAP Trial Balance'!$C$25:$C$1381,0)),0)</f>
        <v>-226931.59</v>
      </c>
      <c r="N78" s="13">
        <f>IFERROR(INDEX('SAP Trial Balance'!L$25:L$1381,MATCH('2023 OR'!$D78,'SAP Trial Balance'!$C$25:$C$1381,0)),0)</f>
        <v>-231862.32</v>
      </c>
      <c r="O78" s="13">
        <f>IFERROR(INDEX('SAP Trial Balance'!M$25:M$1381,MATCH('2023 OR'!$D78,'SAP Trial Balance'!$C$25:$C$1381,0)),0)</f>
        <v>-232083.33</v>
      </c>
      <c r="P78" s="13">
        <f>IFERROR(INDEX('SAP Trial Balance'!N$25:N$1381,MATCH('2023 OR'!$D78,'SAP Trial Balance'!$C$25:$C$1381,0)),0)</f>
        <v>0</v>
      </c>
      <c r="Q78" s="13">
        <f>IFERROR(INDEX('SAP Trial Balance'!O$25:O$1381,MATCH('2023 OR'!$D78,'SAP Trial Balance'!$C$25:$C$1381,0)),0)</f>
        <v>0</v>
      </c>
      <c r="R78" s="13">
        <f>IFERROR(INDEX('SAP Trial Balance'!P$25:P$1381,MATCH('2023 OR'!$D78,'SAP Trial Balance'!$C$25:$C$1381,0)),0)</f>
        <v>0</v>
      </c>
      <c r="S78" s="14"/>
    </row>
    <row r="79" spans="1:19" ht="14.5" x14ac:dyDescent="0.35">
      <c r="A79" s="9">
        <f t="shared" si="16"/>
        <v>71</v>
      </c>
      <c r="B79" s="66"/>
      <c r="C79" s="25">
        <v>151800</v>
      </c>
      <c r="D79" s="51">
        <v>151530</v>
      </c>
      <c r="E79" s="51" t="s">
        <v>278</v>
      </c>
      <c r="F79" s="64">
        <f>IFERROR(INDEX('DEC Prior Year'!$E$25:$E$1077,MATCH('2023 OR'!$D79,'DEC Prior Year'!$C$25:$C$1077,0)),0)</f>
        <v>0</v>
      </c>
      <c r="G79" s="13">
        <f>IFERROR(INDEX('SAP Trial Balance'!E$25:E$1381,MATCH('2023 OR'!$D79,'SAP Trial Balance'!$C$25:$C$1381,0)),0)</f>
        <v>0</v>
      </c>
      <c r="H79" s="13">
        <f>IFERROR(INDEX('SAP Trial Balance'!F$25:F$1381,MATCH('2023 OR'!$D79,'SAP Trial Balance'!$C$25:$C$1381,0)),0)</f>
        <v>-999.01</v>
      </c>
      <c r="I79" s="13">
        <f>IFERROR(INDEX('SAP Trial Balance'!G$25:G$1381,MATCH('2023 OR'!$D79,'SAP Trial Balance'!$C$25:$C$1381,0)),0)</f>
        <v>-1966.44</v>
      </c>
      <c r="J79" s="13">
        <f>IFERROR(INDEX('SAP Trial Balance'!H$25:H$1381,MATCH('2023 OR'!$D79,'SAP Trial Balance'!$C$25:$C$1381,0)),0)</f>
        <v>-3006.45</v>
      </c>
      <c r="K79" s="13">
        <f>IFERROR(INDEX('SAP Trial Balance'!I$25:I$1381,MATCH('2023 OR'!$D79,'SAP Trial Balance'!$C$25:$C$1381,0)),0)</f>
        <v>-4304.38</v>
      </c>
      <c r="L79" s="13">
        <f>IFERROR(INDEX('SAP Trial Balance'!J$25:J$1381,MATCH('2023 OR'!$D79,'SAP Trial Balance'!$C$25:$C$1381,0)),0)</f>
        <v>-5425.97</v>
      </c>
      <c r="M79" s="13">
        <f>IFERROR(INDEX('SAP Trial Balance'!K$25:K$1381,MATCH('2023 OR'!$D79,'SAP Trial Balance'!$C$25:$C$1381,0)),0)</f>
        <v>-6605.69</v>
      </c>
      <c r="N79" s="13">
        <f>IFERROR(INDEX('SAP Trial Balance'!L$25:L$1381,MATCH('2023 OR'!$D79,'SAP Trial Balance'!$C$25:$C$1381,0)),0)</f>
        <v>-8029.61</v>
      </c>
      <c r="O79" s="13">
        <f>IFERROR(INDEX('SAP Trial Balance'!M$25:M$1381,MATCH('2023 OR'!$D79,'SAP Trial Balance'!$C$25:$C$1381,0)),0)</f>
        <v>-9173.14</v>
      </c>
      <c r="P79" s="13">
        <f>IFERROR(INDEX('SAP Trial Balance'!N$25:N$1381,MATCH('2023 OR'!$D79,'SAP Trial Balance'!$C$25:$C$1381,0)),0)</f>
        <v>-10346.43</v>
      </c>
      <c r="Q79" s="13">
        <f>IFERROR(INDEX('SAP Trial Balance'!O$25:O$1381,MATCH('2023 OR'!$D79,'SAP Trial Balance'!$C$25:$C$1381,0)),0)</f>
        <v>0</v>
      </c>
      <c r="R79" s="13">
        <f>IFERROR(INDEX('SAP Trial Balance'!P$25:P$1381,MATCH('2023 OR'!$D79,'SAP Trial Balance'!$C$25:$C$1381,0)),0)</f>
        <v>0</v>
      </c>
      <c r="S79" s="14"/>
    </row>
    <row r="80" spans="1:19" ht="14.5" x14ac:dyDescent="0.35">
      <c r="A80" s="9">
        <f t="shared" si="16"/>
        <v>72</v>
      </c>
      <c r="B80" s="66"/>
      <c r="C80"/>
      <c r="D80" s="51">
        <v>151570</v>
      </c>
      <c r="E80" s="51" t="s">
        <v>286</v>
      </c>
      <c r="F80" s="64">
        <f>IFERROR(INDEX('DEC Prior Year'!$E$25:$E$1077,MATCH('2023 OR'!$D80,'DEC Prior Year'!$C$25:$C$1077,0)),0)</f>
        <v>0</v>
      </c>
      <c r="G80" s="13">
        <f>IFERROR(INDEX('SAP Trial Balance'!E$25:E$1381,MATCH('2023 OR'!$D80,'SAP Trial Balance'!$C$25:$C$1381,0)),0)</f>
        <v>0</v>
      </c>
      <c r="H80" s="13">
        <f>IFERROR(INDEX('SAP Trial Balance'!F$25:F$1381,MATCH('2023 OR'!$D80,'SAP Trial Balance'!$C$25:$C$1381,0)),0)</f>
        <v>0</v>
      </c>
      <c r="I80" s="13">
        <f>IFERROR(INDEX('SAP Trial Balance'!G$25:G$1381,MATCH('2023 OR'!$D80,'SAP Trial Balance'!$C$25:$C$1381,0)),0)</f>
        <v>0</v>
      </c>
      <c r="J80" s="13">
        <f>IFERROR(INDEX('SAP Trial Balance'!H$25:H$1381,MATCH('2023 OR'!$D80,'SAP Trial Balance'!$C$25:$C$1381,0)),0)</f>
        <v>0</v>
      </c>
      <c r="K80" s="13">
        <f>IFERROR(INDEX('SAP Trial Balance'!I$25:I$1381,MATCH('2023 OR'!$D80,'SAP Trial Balance'!$C$25:$C$1381,0)),0)</f>
        <v>0</v>
      </c>
      <c r="L80" s="13">
        <f>IFERROR(INDEX('SAP Trial Balance'!J$25:J$1381,MATCH('2023 OR'!$D80,'SAP Trial Balance'!$C$25:$C$1381,0)),0)</f>
        <v>0</v>
      </c>
      <c r="M80" s="13">
        <f>IFERROR(INDEX('SAP Trial Balance'!K$25:K$1381,MATCH('2023 OR'!$D80,'SAP Trial Balance'!$C$25:$C$1381,0)),0)</f>
        <v>0</v>
      </c>
      <c r="N80" s="13">
        <f>IFERROR(INDEX('SAP Trial Balance'!L$25:L$1381,MATCH('2023 OR'!$D80,'SAP Trial Balance'!$C$25:$C$1381,0)),0)</f>
        <v>0</v>
      </c>
      <c r="O80" s="13">
        <f>IFERROR(INDEX('SAP Trial Balance'!M$25:M$1381,MATCH('2023 OR'!$D80,'SAP Trial Balance'!$C$25:$C$1381,0)),0)</f>
        <v>0</v>
      </c>
      <c r="P80" s="13">
        <f>IFERROR(INDEX('SAP Trial Balance'!N$25:N$1381,MATCH('2023 OR'!$D80,'SAP Trial Balance'!$C$25:$C$1381,0)),0)</f>
        <v>0</v>
      </c>
      <c r="Q80" s="13">
        <f>IFERROR(INDEX('SAP Trial Balance'!O$25:O$1381,MATCH('2023 OR'!$D80,'SAP Trial Balance'!$C$25:$C$1381,0)),0)</f>
        <v>-516.27</v>
      </c>
      <c r="R80" s="13">
        <f>IFERROR(INDEX('SAP Trial Balance'!P$25:P$1381,MATCH('2023 OR'!$D80,'SAP Trial Balance'!$C$25:$C$1381,0)),0)</f>
        <v>-2873.3</v>
      </c>
      <c r="S80" s="14"/>
    </row>
    <row r="81" spans="1:19" ht="14.5" x14ac:dyDescent="0.35">
      <c r="A81" s="9">
        <f t="shared" si="16"/>
        <v>73</v>
      </c>
      <c r="B81" s="66"/>
      <c r="C81"/>
      <c r="D81" s="51">
        <v>151816</v>
      </c>
      <c r="E81" s="51" t="s">
        <v>312</v>
      </c>
      <c r="F81" s="64">
        <f>IFERROR(INDEX('DEC Prior Year'!$E$25:$E$1077,MATCH('2023 OR'!$D81,'DEC Prior Year'!$C$25:$C$1077,0)),0)</f>
        <v>-21808.02</v>
      </c>
      <c r="G81" s="13">
        <f>IFERROR(INDEX('SAP Trial Balance'!E$25:E$1381,MATCH('2023 OR'!$D81,'SAP Trial Balance'!$C$25:$C$1381,0)),0)</f>
        <v>-33650.76</v>
      </c>
      <c r="H81" s="13">
        <f>IFERROR(INDEX('SAP Trial Balance'!F$25:F$1381,MATCH('2023 OR'!$D81,'SAP Trial Balance'!$C$25:$C$1381,0)),0)</f>
        <v>-45560.959999999999</v>
      </c>
      <c r="I81" s="13">
        <f>IFERROR(INDEX('SAP Trial Balance'!G$25:G$1381,MATCH('2023 OR'!$D81,'SAP Trial Balance'!$C$25:$C$1381,0)),0)</f>
        <v>-45560.959999999999</v>
      </c>
      <c r="J81" s="13">
        <f>IFERROR(INDEX('SAP Trial Balance'!H$25:H$1381,MATCH('2023 OR'!$D81,'SAP Trial Balance'!$C$25:$C$1381,0)),0)</f>
        <v>-57051.93</v>
      </c>
      <c r="K81" s="13">
        <f>IFERROR(INDEX('SAP Trial Balance'!I$25:I$1381,MATCH('2023 OR'!$D81,'SAP Trial Balance'!$C$25:$C$1381,0)),0)</f>
        <v>-72987.73</v>
      </c>
      <c r="L81" s="13">
        <f>IFERROR(INDEX('SAP Trial Balance'!J$25:J$1381,MATCH('2023 OR'!$D81,'SAP Trial Balance'!$C$25:$C$1381,0)),0)</f>
        <v>-51393.82</v>
      </c>
      <c r="M81" s="13">
        <f>IFERROR(INDEX('SAP Trial Balance'!K$25:K$1381,MATCH('2023 OR'!$D81,'SAP Trial Balance'!$C$25:$C$1381,0)),0)</f>
        <v>-56877.440000000002</v>
      </c>
      <c r="N81" s="13">
        <f>IFERROR(INDEX('SAP Trial Balance'!L$25:L$1381,MATCH('2023 OR'!$D81,'SAP Trial Balance'!$C$25:$C$1381,0)),0)</f>
        <v>-65534.400000000001</v>
      </c>
      <c r="O81" s="13">
        <f>IFERROR(INDEX('SAP Trial Balance'!M$25:M$1381,MATCH('2023 OR'!$D81,'SAP Trial Balance'!$C$25:$C$1381,0)),0)</f>
        <v>-72610.990000000005</v>
      </c>
      <c r="P81" s="13">
        <f>IFERROR(INDEX('SAP Trial Balance'!N$25:N$1381,MATCH('2023 OR'!$D81,'SAP Trial Balance'!$C$25:$C$1381,0)),0)</f>
        <v>-79727.899999999994</v>
      </c>
      <c r="Q81" s="13">
        <f>IFERROR(INDEX('SAP Trial Balance'!O$25:O$1381,MATCH('2023 OR'!$D81,'SAP Trial Balance'!$C$25:$C$1381,0)),0)</f>
        <v>-10199.68</v>
      </c>
      <c r="R81" s="13">
        <f>IFERROR(INDEX('SAP Trial Balance'!P$25:P$1381,MATCH('2023 OR'!$D81,'SAP Trial Balance'!$C$25:$C$1381,0)),0)</f>
        <v>-23332.82</v>
      </c>
      <c r="S81" s="14"/>
    </row>
    <row r="82" spans="1:19" ht="14.5" x14ac:dyDescent="0.35">
      <c r="A82" s="9">
        <f t="shared" si="16"/>
        <v>74</v>
      </c>
      <c r="B82" s="66"/>
      <c r="C82"/>
      <c r="D82" s="51">
        <v>151850</v>
      </c>
      <c r="E82" s="51" t="s">
        <v>331</v>
      </c>
      <c r="F82" s="64">
        <f>IFERROR(INDEX('DEC Prior Year'!$E$25:$E$1077,MATCH('2023 OR'!$D82,'DEC Prior Year'!$C$25:$C$1077,0)),0)</f>
        <v>0</v>
      </c>
      <c r="G82" s="13">
        <f>IFERROR(INDEX('SAP Trial Balance'!E$25:E$1381,MATCH('2023 OR'!$D82,'SAP Trial Balance'!$C$25:$C$1381,0)),0)</f>
        <v>0</v>
      </c>
      <c r="H82" s="13">
        <f>IFERROR(INDEX('SAP Trial Balance'!F$25:F$1381,MATCH('2023 OR'!$D82,'SAP Trial Balance'!$C$25:$C$1381,0)),0)</f>
        <v>0</v>
      </c>
      <c r="I82" s="13">
        <f>IFERROR(INDEX('SAP Trial Balance'!G$25:G$1381,MATCH('2023 OR'!$D82,'SAP Trial Balance'!$C$25:$C$1381,0)),0)</f>
        <v>0</v>
      </c>
      <c r="J82" s="13">
        <f>IFERROR(INDEX('SAP Trial Balance'!H$25:H$1381,MATCH('2023 OR'!$D82,'SAP Trial Balance'!$C$25:$C$1381,0)),0)</f>
        <v>0</v>
      </c>
      <c r="K82" s="13">
        <f>IFERROR(INDEX('SAP Trial Balance'!I$25:I$1381,MATCH('2023 OR'!$D82,'SAP Trial Balance'!$C$25:$C$1381,0)),0)</f>
        <v>0</v>
      </c>
      <c r="L82" s="13">
        <f>IFERROR(INDEX('SAP Trial Balance'!J$25:J$1381,MATCH('2023 OR'!$D82,'SAP Trial Balance'!$C$25:$C$1381,0)),0)</f>
        <v>0</v>
      </c>
      <c r="M82" s="13">
        <f>IFERROR(INDEX('SAP Trial Balance'!K$25:K$1381,MATCH('2023 OR'!$D82,'SAP Trial Balance'!$C$25:$C$1381,0)),0)</f>
        <v>0</v>
      </c>
      <c r="N82" s="13">
        <f>IFERROR(INDEX('SAP Trial Balance'!L$25:L$1381,MATCH('2023 OR'!$D82,'SAP Trial Balance'!$C$25:$C$1381,0)),0)</f>
        <v>0</v>
      </c>
      <c r="O82" s="13">
        <f>IFERROR(INDEX('SAP Trial Balance'!M$25:M$1381,MATCH('2023 OR'!$D82,'SAP Trial Balance'!$C$25:$C$1381,0)),0)</f>
        <v>0</v>
      </c>
      <c r="P82" s="13">
        <f>IFERROR(INDEX('SAP Trial Balance'!N$25:N$1381,MATCH('2023 OR'!$D82,'SAP Trial Balance'!$C$25:$C$1381,0)),0)</f>
        <v>0</v>
      </c>
      <c r="Q82" s="13">
        <f>IFERROR(INDEX('SAP Trial Balance'!O$25:O$1381,MATCH('2023 OR'!$D82,'SAP Trial Balance'!$C$25:$C$1381,0)),0)</f>
        <v>0</v>
      </c>
      <c r="R82" s="13">
        <f>IFERROR(INDEX('SAP Trial Balance'!P$25:P$1381,MATCH('2023 OR'!$D82,'SAP Trial Balance'!$C$25:$C$1381,0)),0)</f>
        <v>0</v>
      </c>
      <c r="S82" s="14"/>
    </row>
    <row r="83" spans="1:19" ht="14.5" x14ac:dyDescent="0.35">
      <c r="A83" s="9">
        <f t="shared" si="16"/>
        <v>75</v>
      </c>
      <c r="B83" s="66"/>
      <c r="C83"/>
      <c r="D83" s="51">
        <v>151858</v>
      </c>
      <c r="E83" s="51" t="s">
        <v>334</v>
      </c>
      <c r="F83" s="64">
        <f>IFERROR(INDEX('DEC Prior Year'!$E$25:$E$1077,MATCH('2023 OR'!$D83,'DEC Prior Year'!$C$25:$C$1077,0)),0)</f>
        <v>0</v>
      </c>
      <c r="G83" s="13">
        <f>IFERROR(INDEX('SAP Trial Balance'!E$25:E$1381,MATCH('2023 OR'!$D83,'SAP Trial Balance'!$C$25:$C$1381,0)),0)</f>
        <v>0</v>
      </c>
      <c r="H83" s="13">
        <f>IFERROR(INDEX('SAP Trial Balance'!F$25:F$1381,MATCH('2023 OR'!$D83,'SAP Trial Balance'!$C$25:$C$1381,0)),0)</f>
        <v>0</v>
      </c>
      <c r="I83" s="13">
        <f>IFERROR(INDEX('SAP Trial Balance'!G$25:G$1381,MATCH('2023 OR'!$D83,'SAP Trial Balance'!$C$25:$C$1381,0)),0)</f>
        <v>0</v>
      </c>
      <c r="J83" s="13">
        <f>IFERROR(INDEX('SAP Trial Balance'!H$25:H$1381,MATCH('2023 OR'!$D83,'SAP Trial Balance'!$C$25:$C$1381,0)),0)</f>
        <v>0</v>
      </c>
      <c r="K83" s="13">
        <f>IFERROR(INDEX('SAP Trial Balance'!I$25:I$1381,MATCH('2023 OR'!$D83,'SAP Trial Balance'!$C$25:$C$1381,0)),0)</f>
        <v>0</v>
      </c>
      <c r="L83" s="13">
        <f>IFERROR(INDEX('SAP Trial Balance'!J$25:J$1381,MATCH('2023 OR'!$D83,'SAP Trial Balance'!$C$25:$C$1381,0)),0)</f>
        <v>0</v>
      </c>
      <c r="M83" s="13">
        <f>IFERROR(INDEX('SAP Trial Balance'!K$25:K$1381,MATCH('2023 OR'!$D83,'SAP Trial Balance'!$C$25:$C$1381,0)),0)</f>
        <v>0</v>
      </c>
      <c r="N83" s="13">
        <f>IFERROR(INDEX('SAP Trial Balance'!L$25:L$1381,MATCH('2023 OR'!$D83,'SAP Trial Balance'!$C$25:$C$1381,0)),0)</f>
        <v>0</v>
      </c>
      <c r="O83" s="13">
        <f>IFERROR(INDEX('SAP Trial Balance'!M$25:M$1381,MATCH('2023 OR'!$D83,'SAP Trial Balance'!$C$25:$C$1381,0)),0)</f>
        <v>0</v>
      </c>
      <c r="P83" s="13">
        <f>IFERROR(INDEX('SAP Trial Balance'!N$25:N$1381,MATCH('2023 OR'!$D83,'SAP Trial Balance'!$C$25:$C$1381,0)),0)</f>
        <v>0</v>
      </c>
      <c r="Q83" s="13">
        <f>IFERROR(INDEX('SAP Trial Balance'!O$25:O$1381,MATCH('2023 OR'!$D83,'SAP Trial Balance'!$C$25:$C$1381,0)),0)</f>
        <v>0</v>
      </c>
      <c r="R83" s="13">
        <f>IFERROR(INDEX('SAP Trial Balance'!P$25:P$1381,MATCH('2023 OR'!$D83,'SAP Trial Balance'!$C$25:$C$1381,0)),0)</f>
        <v>0</v>
      </c>
      <c r="S83" s="14"/>
    </row>
    <row r="84" spans="1:19" ht="14.5" x14ac:dyDescent="0.35">
      <c r="A84" s="9">
        <f t="shared" si="16"/>
        <v>76</v>
      </c>
      <c r="B84" s="66"/>
      <c r="C84"/>
      <c r="D84" s="51">
        <v>151860</v>
      </c>
      <c r="E84" s="51" t="s">
        <v>335</v>
      </c>
      <c r="F84" s="64">
        <f>IFERROR(INDEX('DEC Prior Year'!$E$25:$E$1077,MATCH('2023 OR'!$D84,'DEC Prior Year'!$C$25:$C$1077,0)),0)</f>
        <v>0</v>
      </c>
      <c r="G84" s="13">
        <f>IFERROR(INDEX('SAP Trial Balance'!E$25:E$1381,MATCH('2023 OR'!$D84,'SAP Trial Balance'!$C$25:$C$1381,0)),0)</f>
        <v>0</v>
      </c>
      <c r="H84" s="13">
        <f>IFERROR(INDEX('SAP Trial Balance'!F$25:F$1381,MATCH('2023 OR'!$D84,'SAP Trial Balance'!$C$25:$C$1381,0)),0)</f>
        <v>0</v>
      </c>
      <c r="I84" s="13">
        <f>IFERROR(INDEX('SAP Trial Balance'!G$25:G$1381,MATCH('2023 OR'!$D84,'SAP Trial Balance'!$C$25:$C$1381,0)),0)</f>
        <v>0</v>
      </c>
      <c r="J84" s="13">
        <f>IFERROR(INDEX('SAP Trial Balance'!H$25:H$1381,MATCH('2023 OR'!$D84,'SAP Trial Balance'!$C$25:$C$1381,0)),0)</f>
        <v>0</v>
      </c>
      <c r="K84" s="13">
        <f>IFERROR(INDEX('SAP Trial Balance'!I$25:I$1381,MATCH('2023 OR'!$D84,'SAP Trial Balance'!$C$25:$C$1381,0)),0)</f>
        <v>0</v>
      </c>
      <c r="L84" s="13">
        <f>IFERROR(INDEX('SAP Trial Balance'!J$25:J$1381,MATCH('2023 OR'!$D84,'SAP Trial Balance'!$C$25:$C$1381,0)),0)</f>
        <v>-1650.6</v>
      </c>
      <c r="M84" s="13">
        <f>IFERROR(INDEX('SAP Trial Balance'!K$25:K$1381,MATCH('2023 OR'!$D84,'SAP Trial Balance'!$C$25:$C$1381,0)),0)</f>
        <v>-5808.24</v>
      </c>
      <c r="N84" s="13">
        <f>IFERROR(INDEX('SAP Trial Balance'!L$25:L$1381,MATCH('2023 OR'!$D84,'SAP Trial Balance'!$C$25:$C$1381,0)),0)</f>
        <v>-12291.29</v>
      </c>
      <c r="O84" s="13">
        <f>IFERROR(INDEX('SAP Trial Balance'!M$25:M$1381,MATCH('2023 OR'!$D84,'SAP Trial Balance'!$C$25:$C$1381,0)),0)</f>
        <v>-17967.689999999999</v>
      </c>
      <c r="P84" s="13">
        <f>IFERROR(INDEX('SAP Trial Balance'!N$25:N$1381,MATCH('2023 OR'!$D84,'SAP Trial Balance'!$C$25:$C$1381,0)),0)</f>
        <v>-23747.81</v>
      </c>
      <c r="Q84" s="13">
        <f>IFERROR(INDEX('SAP Trial Balance'!O$25:O$1381,MATCH('2023 OR'!$D84,'SAP Trial Balance'!$C$25:$C$1381,0)),0)</f>
        <v>-3761</v>
      </c>
      <c r="R84" s="13">
        <f>IFERROR(INDEX('SAP Trial Balance'!P$25:P$1381,MATCH('2023 OR'!$D84,'SAP Trial Balance'!$C$25:$C$1381,0)),0)</f>
        <v>-7352.18</v>
      </c>
      <c r="S84" s="14"/>
    </row>
    <row r="85" spans="1:19" ht="14.5" x14ac:dyDescent="0.35">
      <c r="A85" s="9">
        <f t="shared" si="16"/>
        <v>77</v>
      </c>
      <c r="B85" s="66"/>
      <c r="C85"/>
      <c r="D85" s="51">
        <v>151862</v>
      </c>
      <c r="E85" s="51" t="s">
        <v>336</v>
      </c>
      <c r="F85" s="64">
        <f>IFERROR(INDEX('DEC Prior Year'!$E$25:$E$1077,MATCH('2023 OR'!$D85,'DEC Prior Year'!$C$25:$C$1077,0)),0)</f>
        <v>-644899.85</v>
      </c>
      <c r="G85" s="13">
        <f>IFERROR(INDEX('SAP Trial Balance'!E$25:E$1381,MATCH('2023 OR'!$D85,'SAP Trial Balance'!$C$25:$C$1381,0)),0)</f>
        <v>-512988.68</v>
      </c>
      <c r="H85" s="13">
        <f>IFERROR(INDEX('SAP Trial Balance'!F$25:F$1381,MATCH('2023 OR'!$D85,'SAP Trial Balance'!$C$25:$C$1381,0)),0)</f>
        <v>-400567.92</v>
      </c>
      <c r="I85" s="13">
        <f>IFERROR(INDEX('SAP Trial Balance'!G$25:G$1381,MATCH('2023 OR'!$D85,'SAP Trial Balance'!$C$25:$C$1381,0)),0)</f>
        <v>-298802.23</v>
      </c>
      <c r="J85" s="13">
        <f>IFERROR(INDEX('SAP Trial Balance'!H$25:H$1381,MATCH('2023 OR'!$D85,'SAP Trial Balance'!$C$25:$C$1381,0)),0)</f>
        <v>-223964.94</v>
      </c>
      <c r="K85" s="13">
        <f>IFERROR(INDEX('SAP Trial Balance'!I$25:I$1381,MATCH('2023 OR'!$D85,'SAP Trial Balance'!$C$25:$C$1381,0)),0)</f>
        <v>-174397.21</v>
      </c>
      <c r="L85" s="13">
        <f>IFERROR(INDEX('SAP Trial Balance'!J$25:J$1381,MATCH('2023 OR'!$D85,'SAP Trial Balance'!$C$25:$C$1381,0)),0)</f>
        <v>-140159.28</v>
      </c>
      <c r="M85" s="13">
        <f>IFERROR(INDEX('SAP Trial Balance'!K$25:K$1381,MATCH('2023 OR'!$D85,'SAP Trial Balance'!$C$25:$C$1381,0)),0)</f>
        <v>-111628.56</v>
      </c>
      <c r="N85" s="13">
        <f>IFERROR(INDEX('SAP Trial Balance'!L$25:L$1381,MATCH('2023 OR'!$D85,'SAP Trial Balance'!$C$25:$C$1381,0)),0)</f>
        <v>-85292.35</v>
      </c>
      <c r="O85" s="13">
        <f>IFERROR(INDEX('SAP Trial Balance'!M$25:M$1381,MATCH('2023 OR'!$D85,'SAP Trial Balance'!$C$25:$C$1381,0)),0)</f>
        <v>-56359.58</v>
      </c>
      <c r="P85" s="13">
        <f>IFERROR(INDEX('SAP Trial Balance'!N$25:N$1381,MATCH('2023 OR'!$D85,'SAP Trial Balance'!$C$25:$C$1381,0)),0)</f>
        <v>0</v>
      </c>
      <c r="Q85" s="13">
        <f>IFERROR(INDEX('SAP Trial Balance'!O$25:O$1381,MATCH('2023 OR'!$D85,'SAP Trial Balance'!$C$25:$C$1381,0)),0)</f>
        <v>-101355.97</v>
      </c>
      <c r="R85" s="13">
        <f>IFERROR(INDEX('SAP Trial Balance'!P$25:P$1381,MATCH('2023 OR'!$D85,'SAP Trial Balance'!$C$25:$C$1381,0)),0)</f>
        <v>-84348.37</v>
      </c>
      <c r="S85" s="14"/>
    </row>
    <row r="86" spans="1:19" x14ac:dyDescent="0.25">
      <c r="A86" s="9">
        <f t="shared" si="16"/>
        <v>78</v>
      </c>
      <c r="B86" s="7"/>
      <c r="C86" s="7"/>
      <c r="D86" s="103" t="s">
        <v>43</v>
      </c>
      <c r="E86" s="103"/>
      <c r="F86" s="64">
        <f>IFERROR(INDEX('DEC Prior Year'!$E$25:$E$1077,MATCH('2023 OR'!$D86,'DEC Prior Year'!$C$25:$C$1077,0)),0)</f>
        <v>0</v>
      </c>
      <c r="G86" s="13">
        <f>IFERROR(INDEX('SAP Trial Balance'!E$25:E$1381,MATCH('2023 OR'!$D86,'SAP Trial Balance'!$C$25:$C$1381,0)),0)</f>
        <v>0</v>
      </c>
      <c r="H86" s="13">
        <f>IFERROR(INDEX('SAP Trial Balance'!F$25:F$1381,MATCH('2023 OR'!$D86,'SAP Trial Balance'!$C$25:$C$1381,0)),0)</f>
        <v>0</v>
      </c>
      <c r="I86" s="13">
        <f>IFERROR(INDEX('SAP Trial Balance'!G$25:G$1381,MATCH('2023 OR'!$D86,'SAP Trial Balance'!$C$25:$C$1381,0)),0)</f>
        <v>0</v>
      </c>
      <c r="J86" s="13">
        <f>IFERROR(INDEX('SAP Trial Balance'!H$25:H$1381,MATCH('2023 OR'!$D86,'SAP Trial Balance'!$C$25:$C$1381,0)),0)</f>
        <v>0</v>
      </c>
      <c r="K86" s="13">
        <f>IFERROR(INDEX('SAP Trial Balance'!I$25:I$1381,MATCH('2023 OR'!$D86,'SAP Trial Balance'!$C$25:$C$1381,0)),0)</f>
        <v>0</v>
      </c>
      <c r="L86" s="13">
        <f>IFERROR(INDEX('SAP Trial Balance'!J$25:J$1381,MATCH('2023 OR'!$D86,'SAP Trial Balance'!$C$25:$C$1381,0)),0)</f>
        <v>0</v>
      </c>
      <c r="M86" s="13">
        <f>IFERROR(INDEX('SAP Trial Balance'!K$25:K$1381,MATCH('2023 OR'!$D86,'SAP Trial Balance'!$C$25:$C$1381,0)),0)</f>
        <v>0</v>
      </c>
      <c r="N86" s="13">
        <f>IFERROR(INDEX('SAP Trial Balance'!L$25:L$1381,MATCH('2023 OR'!$D86,'SAP Trial Balance'!$C$25:$C$1381,0)),0)</f>
        <v>0</v>
      </c>
      <c r="O86" s="13">
        <f>IFERROR(INDEX('SAP Trial Balance'!M$25:M$1381,MATCH('2023 OR'!$D86,'SAP Trial Balance'!$C$25:$C$1381,0)),0)</f>
        <v>0</v>
      </c>
      <c r="P86" s="13">
        <f>IFERROR(INDEX('SAP Trial Balance'!N$25:N$1381,MATCH('2023 OR'!$D86,'SAP Trial Balance'!$C$25:$C$1381,0)),0)</f>
        <v>0</v>
      </c>
      <c r="Q86" s="13">
        <f>IFERROR(INDEX('SAP Trial Balance'!O$25:O$1381,MATCH('2023 OR'!$D86,'SAP Trial Balance'!$C$25:$C$1381,0)),0)</f>
        <v>0</v>
      </c>
      <c r="R86" s="13">
        <f>IFERROR(INDEX('SAP Trial Balance'!P$25:P$1381,MATCH('2023 OR'!$D86,'SAP Trial Balance'!$C$25:$C$1381,0)),0)</f>
        <v>0</v>
      </c>
      <c r="S86" s="14"/>
    </row>
    <row r="87" spans="1:19" ht="14.5" x14ac:dyDescent="0.35">
      <c r="A87" s="9">
        <f t="shared" si="16"/>
        <v>79</v>
      </c>
      <c r="C87" s="25">
        <v>208999</v>
      </c>
      <c r="D87" s="51">
        <v>204020</v>
      </c>
      <c r="E87" s="51" t="s">
        <v>1277</v>
      </c>
      <c r="F87" s="64">
        <f>IFERROR(INDEX('DEC Prior Year'!$E$25:$E$1077,MATCH('2023 OR'!$D87,'DEC Prior Year'!$C$25:$C$1077,0)),0)</f>
        <v>0</v>
      </c>
      <c r="G87" s="13">
        <f>IFERROR(INDEX('SAP Trial Balance'!E$25:E$1381,MATCH('2023 OR'!$D87,'SAP Trial Balance'!$C$25:$C$1381,0)),0)</f>
        <v>0</v>
      </c>
      <c r="H87" s="13">
        <f>IFERROR(INDEX('SAP Trial Balance'!F$25:F$1381,MATCH('2023 OR'!$D87,'SAP Trial Balance'!$C$25:$C$1381,0)),0)</f>
        <v>0</v>
      </c>
      <c r="I87" s="13">
        <f>IFERROR(INDEX('SAP Trial Balance'!G$25:G$1381,MATCH('2023 OR'!$D87,'SAP Trial Balance'!$C$25:$C$1381,0)),0)</f>
        <v>0</v>
      </c>
      <c r="J87" s="13">
        <f>IFERROR(INDEX('SAP Trial Balance'!H$25:H$1381,MATCH('2023 OR'!$D87,'SAP Trial Balance'!$C$25:$C$1381,0)),0)</f>
        <v>0</v>
      </c>
      <c r="K87" s="13">
        <f>IFERROR(INDEX('SAP Trial Balance'!I$25:I$1381,MATCH('2023 OR'!$D87,'SAP Trial Balance'!$C$25:$C$1381,0)),0)</f>
        <v>0</v>
      </c>
      <c r="L87" s="13">
        <f>IFERROR(INDEX('SAP Trial Balance'!J$25:J$1381,MATCH('2023 OR'!$D87,'SAP Trial Balance'!$C$25:$C$1381,0)),0)</f>
        <v>0</v>
      </c>
      <c r="M87" s="13">
        <f>IFERROR(INDEX('SAP Trial Balance'!K$25:K$1381,MATCH('2023 OR'!$D87,'SAP Trial Balance'!$C$25:$C$1381,0)),0)</f>
        <v>0</v>
      </c>
      <c r="N87" s="13">
        <f>IFERROR(INDEX('SAP Trial Balance'!L$25:L$1381,MATCH('2023 OR'!$D87,'SAP Trial Balance'!$C$25:$C$1381,0)),0)</f>
        <v>0</v>
      </c>
      <c r="O87" s="13">
        <f>IFERROR(INDEX('SAP Trial Balance'!M$25:M$1381,MATCH('2023 OR'!$D87,'SAP Trial Balance'!$C$25:$C$1381,0)),0)</f>
        <v>0</v>
      </c>
      <c r="P87" s="13">
        <f>IFERROR(INDEX('SAP Trial Balance'!N$25:N$1381,MATCH('2023 OR'!$D87,'SAP Trial Balance'!$C$25:$C$1381,0)),0)</f>
        <v>0</v>
      </c>
      <c r="Q87" s="13">
        <f>IFERROR(INDEX('SAP Trial Balance'!O$25:O$1381,MATCH('2023 OR'!$D87,'SAP Trial Balance'!$C$25:$C$1381,0)),0)</f>
        <v>0</v>
      </c>
      <c r="R87" s="13">
        <f>IFERROR(INDEX('SAP Trial Balance'!P$25:P$1381,MATCH('2023 OR'!$D87,'SAP Trial Balance'!$C$25:$C$1381,0)),0)</f>
        <v>0</v>
      </c>
      <c r="S87" s="14"/>
    </row>
    <row r="88" spans="1:19" ht="14.5" x14ac:dyDescent="0.35">
      <c r="A88" s="9">
        <f t="shared" si="16"/>
        <v>80</v>
      </c>
      <c r="C88" s="25">
        <v>252000</v>
      </c>
      <c r="D88" s="51">
        <v>208005</v>
      </c>
      <c r="E88" s="51" t="s">
        <v>460</v>
      </c>
      <c r="F88" s="64">
        <f>IFERROR(INDEX('DEC Prior Year'!$E$25:$E$1077,MATCH('2023 OR'!$D88,'DEC Prior Year'!$C$25:$C$1077,0)),0)</f>
        <v>57627.92</v>
      </c>
      <c r="G88" s="13">
        <f>IFERROR(INDEX('SAP Trial Balance'!E$25:E$1381,MATCH('2023 OR'!$D88,'SAP Trial Balance'!$C$25:$C$1381,0)),0)</f>
        <v>51316.19</v>
      </c>
      <c r="H88" s="13">
        <f>IFERROR(INDEX('SAP Trial Balance'!F$25:F$1381,MATCH('2023 OR'!$D88,'SAP Trial Balance'!$C$25:$C$1381,0)),0)</f>
        <v>44639.48</v>
      </c>
      <c r="I88" s="13">
        <f>IFERROR(INDEX('SAP Trial Balance'!G$25:G$1381,MATCH('2023 OR'!$D88,'SAP Trial Balance'!$C$25:$C$1381,0)),0)</f>
        <v>37962.769999999997</v>
      </c>
      <c r="J88" s="13">
        <f>IFERROR(INDEX('SAP Trial Balance'!H$25:H$1381,MATCH('2023 OR'!$D88,'SAP Trial Balance'!$C$25:$C$1381,0)),0)</f>
        <v>31286.06</v>
      </c>
      <c r="K88" s="13">
        <f>IFERROR(INDEX('SAP Trial Balance'!I$25:I$1381,MATCH('2023 OR'!$D88,'SAP Trial Balance'!$C$25:$C$1381,0)),0)</f>
        <v>24609.35</v>
      </c>
      <c r="L88" s="13">
        <f>IFERROR(INDEX('SAP Trial Balance'!J$25:J$1381,MATCH('2023 OR'!$D88,'SAP Trial Balance'!$C$25:$C$1381,0)),0)</f>
        <v>17932.64</v>
      </c>
      <c r="M88" s="13">
        <f>IFERROR(INDEX('SAP Trial Balance'!K$25:K$1381,MATCH('2023 OR'!$D88,'SAP Trial Balance'!$C$25:$C$1381,0)),0)</f>
        <v>11255.93</v>
      </c>
      <c r="N88" s="13">
        <f>IFERROR(INDEX('SAP Trial Balance'!L$25:L$1381,MATCH('2023 OR'!$D88,'SAP Trial Balance'!$C$25:$C$1381,0)),0)</f>
        <v>4579.22</v>
      </c>
      <c r="O88" s="13">
        <f>IFERROR(INDEX('SAP Trial Balance'!M$25:M$1381,MATCH('2023 OR'!$D88,'SAP Trial Balance'!$C$25:$C$1381,0)),0)</f>
        <v>3052.82</v>
      </c>
      <c r="P88" s="13">
        <f>IFERROR(INDEX('SAP Trial Balance'!N$25:N$1381,MATCH('2023 OR'!$D88,'SAP Trial Balance'!$C$25:$C$1381,0)),0)</f>
        <v>1526.42</v>
      </c>
      <c r="Q88" s="13">
        <f>IFERROR(INDEX('SAP Trial Balance'!O$25:O$1381,MATCH('2023 OR'!$D88,'SAP Trial Balance'!$C$25:$C$1381,0)),0)</f>
        <v>0</v>
      </c>
      <c r="R88" s="13">
        <f>IFERROR(INDEX('SAP Trial Balance'!P$25:P$1381,MATCH('2023 OR'!$D88,'SAP Trial Balance'!$C$25:$C$1381,0)),0)</f>
        <v>0</v>
      </c>
      <c r="S88" s="14"/>
    </row>
    <row r="89" spans="1:19" ht="14.5" x14ac:dyDescent="0.35">
      <c r="A89" s="9">
        <f t="shared" si="16"/>
        <v>81</v>
      </c>
      <c r="C89" s="25">
        <v>252200</v>
      </c>
      <c r="D89" s="51">
        <v>208010</v>
      </c>
      <c r="E89" s="51" t="s">
        <v>38</v>
      </c>
      <c r="F89" s="64">
        <f>IFERROR(INDEX('DEC Prior Year'!$E$25:$E$1077,MATCH('2023 OR'!$D89,'DEC Prior Year'!$C$25:$C$1077,0)),0)</f>
        <v>-90000000</v>
      </c>
      <c r="G89" s="13">
        <f>IFERROR(INDEX('SAP Trial Balance'!E$25:E$1381,MATCH('2023 OR'!$D89,'SAP Trial Balance'!$C$25:$C$1381,0)),0)</f>
        <v>-90000000</v>
      </c>
      <c r="H89" s="13">
        <f>IFERROR(INDEX('SAP Trial Balance'!F$25:F$1381,MATCH('2023 OR'!$D89,'SAP Trial Balance'!$C$25:$C$1381,0)),0)</f>
        <v>-90000000</v>
      </c>
      <c r="I89" s="13">
        <f>IFERROR(INDEX('SAP Trial Balance'!G$25:G$1381,MATCH('2023 OR'!$D89,'SAP Trial Balance'!$C$25:$C$1381,0)),0)</f>
        <v>-90000000</v>
      </c>
      <c r="J89" s="13">
        <f>IFERROR(INDEX('SAP Trial Balance'!H$25:H$1381,MATCH('2023 OR'!$D89,'SAP Trial Balance'!$C$25:$C$1381,0)),0)</f>
        <v>-90000000</v>
      </c>
      <c r="K89" s="13">
        <f>IFERROR(INDEX('SAP Trial Balance'!I$25:I$1381,MATCH('2023 OR'!$D89,'SAP Trial Balance'!$C$25:$C$1381,0)),0)</f>
        <v>-90000000</v>
      </c>
      <c r="L89" s="13">
        <f>IFERROR(INDEX('SAP Trial Balance'!J$25:J$1381,MATCH('2023 OR'!$D89,'SAP Trial Balance'!$C$25:$C$1381,0)),0)</f>
        <v>-90000000</v>
      </c>
      <c r="M89" s="13">
        <f>IFERROR(INDEX('SAP Trial Balance'!K$25:K$1381,MATCH('2023 OR'!$D89,'SAP Trial Balance'!$C$25:$C$1381,0)),0)</f>
        <v>-90000000</v>
      </c>
      <c r="N89" s="13">
        <f>IFERROR(INDEX('SAP Trial Balance'!L$25:L$1381,MATCH('2023 OR'!$D89,'SAP Trial Balance'!$C$25:$C$1381,0)),0)</f>
        <v>-40000000</v>
      </c>
      <c r="O89" s="13">
        <f>IFERROR(INDEX('SAP Trial Balance'!M$25:M$1381,MATCH('2023 OR'!$D89,'SAP Trial Balance'!$C$25:$C$1381,0)),0)</f>
        <v>-40000000</v>
      </c>
      <c r="P89" s="13">
        <f>IFERROR(INDEX('SAP Trial Balance'!N$25:N$1381,MATCH('2023 OR'!$D89,'SAP Trial Balance'!$C$25:$C$1381,0)),0)</f>
        <v>-40000000</v>
      </c>
      <c r="Q89" s="13">
        <f>IFERROR(INDEX('SAP Trial Balance'!O$25:O$1381,MATCH('2023 OR'!$D89,'SAP Trial Balance'!$C$25:$C$1381,0)),0)</f>
        <v>0</v>
      </c>
      <c r="R89" s="13">
        <f>IFERROR(INDEX('SAP Trial Balance'!P$25:P$1381,MATCH('2023 OR'!$D89,'SAP Trial Balance'!$C$25:$C$1381,0)),0)</f>
        <v>0</v>
      </c>
      <c r="S89" s="14"/>
    </row>
    <row r="90" spans="1:19" ht="14.5" x14ac:dyDescent="0.35">
      <c r="A90" s="9">
        <f t="shared" si="16"/>
        <v>82</v>
      </c>
      <c r="C90" s="25">
        <v>252400</v>
      </c>
      <c r="D90" s="51">
        <v>252000</v>
      </c>
      <c r="E90" s="51" t="s">
        <v>2873</v>
      </c>
      <c r="F90" s="64"/>
      <c r="G90" s="13">
        <f>IFERROR(INDEX('SAP Trial Balance'!E$25:E$1381,MATCH('2023 OR'!$D90,'SAP Trial Balance'!$C$25:$C$1381,0)),0)</f>
        <v>0</v>
      </c>
      <c r="H90" s="13">
        <f>IFERROR(INDEX('SAP Trial Balance'!F$25:F$1381,MATCH('2023 OR'!$D90,'SAP Trial Balance'!$C$25:$C$1381,0)),0)</f>
        <v>0</v>
      </c>
      <c r="I90" s="13">
        <f>IFERROR(INDEX('SAP Trial Balance'!G$25:G$1381,MATCH('2023 OR'!$D90,'SAP Trial Balance'!$C$25:$C$1381,0)),0)</f>
        <v>0</v>
      </c>
      <c r="J90" s="13">
        <f>IFERROR(INDEX('SAP Trial Balance'!H$25:H$1381,MATCH('2023 OR'!$D90,'SAP Trial Balance'!$C$25:$C$1381,0)),0)</f>
        <v>0</v>
      </c>
      <c r="K90" s="13">
        <f>IFERROR(INDEX('SAP Trial Balance'!I$25:I$1381,MATCH('2023 OR'!$D90,'SAP Trial Balance'!$C$25:$C$1381,0)),0)</f>
        <v>0</v>
      </c>
      <c r="L90" s="13">
        <f>IFERROR(INDEX('SAP Trial Balance'!J$25:J$1381,MATCH('2023 OR'!$D90,'SAP Trial Balance'!$C$25:$C$1381,0)),0)</f>
        <v>0</v>
      </c>
      <c r="M90" s="13">
        <f>IFERROR(INDEX('SAP Trial Balance'!K$25:K$1381,MATCH('2023 OR'!$D90,'SAP Trial Balance'!$C$25:$C$1381,0)),0)</f>
        <v>0</v>
      </c>
      <c r="N90" s="13">
        <f>IFERROR(INDEX('SAP Trial Balance'!L$25:L$1381,MATCH('2023 OR'!$D90,'SAP Trial Balance'!$C$25:$C$1381,0)),0)</f>
        <v>0</v>
      </c>
      <c r="O90" s="13">
        <f>IFERROR(INDEX('SAP Trial Balance'!M$25:M$1381,MATCH('2023 OR'!$D90,'SAP Trial Balance'!$C$25:$C$1381,0)),0)</f>
        <v>0</v>
      </c>
      <c r="P90" s="13">
        <f>IFERROR(INDEX('SAP Trial Balance'!N$25:N$1381,MATCH('2023 OR'!$D90,'SAP Trial Balance'!$C$25:$C$1381,0)),0)</f>
        <v>0</v>
      </c>
      <c r="Q90" s="13">
        <f>IFERROR(INDEX('SAP Trial Balance'!O$25:O$1381,MATCH('2023 OR'!$D90,'SAP Trial Balance'!$C$25:$C$1381,0)),0)</f>
        <v>10023690.310000001</v>
      </c>
      <c r="R90" s="13">
        <f>IFERROR(INDEX('SAP Trial Balance'!P$25:P$1381,MATCH('2023 OR'!$D90,'SAP Trial Balance'!$C$25:$C$1381,0)),0)</f>
        <v>9968050.7100000009</v>
      </c>
      <c r="S90" s="14"/>
    </row>
    <row r="91" spans="1:19" x14ac:dyDescent="0.25">
      <c r="A91" s="9">
        <f t="shared" si="16"/>
        <v>83</v>
      </c>
      <c r="D91" s="51">
        <v>252002</v>
      </c>
      <c r="E91" s="51" t="s">
        <v>736</v>
      </c>
      <c r="F91" s="64">
        <f>IFERROR(INDEX('DEC Prior Year'!$E$25:$E$1077,MATCH('2023 OR'!$D91,'DEC Prior Year'!$C$25:$C$1077,0)),0)</f>
        <v>-57627.92</v>
      </c>
      <c r="G91" s="13">
        <f>IFERROR(INDEX('SAP Trial Balance'!E$25:E$1381,MATCH('2023 OR'!$D91,'SAP Trial Balance'!$C$25:$C$1381,0)),0)</f>
        <v>-51316.19</v>
      </c>
      <c r="H91" s="13">
        <f>IFERROR(INDEX('SAP Trial Balance'!F$25:F$1381,MATCH('2023 OR'!$D91,'SAP Trial Balance'!$C$25:$C$1381,0)),0)</f>
        <v>-44639.48</v>
      </c>
      <c r="I91" s="13">
        <f>IFERROR(INDEX('SAP Trial Balance'!G$25:G$1381,MATCH('2023 OR'!$D91,'SAP Trial Balance'!$C$25:$C$1381,0)),0)</f>
        <v>-37962.769999999997</v>
      </c>
      <c r="J91" s="13">
        <f>IFERROR(INDEX('SAP Trial Balance'!H$25:H$1381,MATCH('2023 OR'!$D91,'SAP Trial Balance'!$C$25:$C$1381,0)),0)</f>
        <v>-31286.06</v>
      </c>
      <c r="K91" s="13">
        <f>IFERROR(INDEX('SAP Trial Balance'!I$25:I$1381,MATCH('2023 OR'!$D91,'SAP Trial Balance'!$C$25:$C$1381,0)),0)</f>
        <v>-24609.35</v>
      </c>
      <c r="L91" s="13">
        <f>IFERROR(INDEX('SAP Trial Balance'!J$25:J$1381,MATCH('2023 OR'!$D91,'SAP Trial Balance'!$C$25:$C$1381,0)),0)</f>
        <v>-17932.64</v>
      </c>
      <c r="M91" s="13">
        <f>IFERROR(INDEX('SAP Trial Balance'!K$25:K$1381,MATCH('2023 OR'!$D91,'SAP Trial Balance'!$C$25:$C$1381,0)),0)</f>
        <v>-11255.93</v>
      </c>
      <c r="N91" s="13">
        <f>IFERROR(INDEX('SAP Trial Balance'!L$25:L$1381,MATCH('2023 OR'!$D91,'SAP Trial Balance'!$C$25:$C$1381,0)),0)</f>
        <v>-4579.22</v>
      </c>
      <c r="O91" s="13">
        <f>IFERROR(INDEX('SAP Trial Balance'!M$25:M$1381,MATCH('2023 OR'!$D91,'SAP Trial Balance'!$C$25:$C$1381,0)),0)</f>
        <v>-3052.82</v>
      </c>
      <c r="P91" s="13">
        <f>IFERROR(INDEX('SAP Trial Balance'!N$25:N$1381,MATCH('2023 OR'!$D91,'SAP Trial Balance'!$C$25:$C$1381,0)),0)</f>
        <v>-1526.42</v>
      </c>
      <c r="Q91" s="13">
        <f>IFERROR(INDEX('SAP Trial Balance'!O$25:O$1381,MATCH('2023 OR'!$D91,'SAP Trial Balance'!$C$25:$C$1381,0)),0)</f>
        <v>0</v>
      </c>
      <c r="R91" s="13">
        <f>IFERROR(INDEX('SAP Trial Balance'!P$25:P$1381,MATCH('2023 OR'!$D91,'SAP Trial Balance'!$C$25:$C$1381,0)),0)</f>
        <v>0</v>
      </c>
      <c r="S91" s="14"/>
    </row>
    <row r="92" spans="1:19" x14ac:dyDescent="0.25">
      <c r="A92" s="9">
        <f t="shared" si="16"/>
        <v>84</v>
      </c>
      <c r="D92" s="51">
        <v>252004</v>
      </c>
      <c r="E92" s="51" t="s">
        <v>2536</v>
      </c>
      <c r="F92" s="64">
        <f>IFERROR(INDEX('DEC Prior Year'!$E$25:$E$1077,MATCH('2023 OR'!$D92,'DEC Prior Year'!$C$25:$C$1077,0)),0)</f>
        <v>0</v>
      </c>
      <c r="G92" s="13">
        <f>IFERROR(INDEX('SAP Trial Balance'!E$25:E$1381,MATCH('2023 OR'!$D92,'SAP Trial Balance'!$C$25:$C$1381,0)),0)</f>
        <v>0</v>
      </c>
      <c r="H92" s="13">
        <f>IFERROR(INDEX('SAP Trial Balance'!F$25:F$1381,MATCH('2023 OR'!$D92,'SAP Trial Balance'!$C$25:$C$1381,0)),0)</f>
        <v>0</v>
      </c>
      <c r="I92" s="13">
        <f>IFERROR(INDEX('SAP Trial Balance'!G$25:G$1381,MATCH('2023 OR'!$D92,'SAP Trial Balance'!$C$25:$C$1381,0)),0)</f>
        <v>0</v>
      </c>
      <c r="J92" s="13">
        <f>IFERROR(INDEX('SAP Trial Balance'!H$25:H$1381,MATCH('2023 OR'!$D92,'SAP Trial Balance'!$C$25:$C$1381,0)),0)</f>
        <v>0</v>
      </c>
      <c r="K92" s="13">
        <f>IFERROR(INDEX('SAP Trial Balance'!I$25:I$1381,MATCH('2023 OR'!$D92,'SAP Trial Balance'!$C$25:$C$1381,0)),0)</f>
        <v>0</v>
      </c>
      <c r="L92" s="13">
        <f>IFERROR(INDEX('SAP Trial Balance'!J$25:J$1381,MATCH('2023 OR'!$D92,'SAP Trial Balance'!$C$25:$C$1381,0)),0)</f>
        <v>0</v>
      </c>
      <c r="M92" s="13">
        <f>IFERROR(INDEX('SAP Trial Balance'!K$25:K$1381,MATCH('2023 OR'!$D92,'SAP Trial Balance'!$C$25:$C$1381,0)),0)</f>
        <v>0</v>
      </c>
      <c r="N92" s="13">
        <f>IFERROR(INDEX('SAP Trial Balance'!L$25:L$1381,MATCH('2023 OR'!$D92,'SAP Trial Balance'!$C$25:$C$1381,0)),0)</f>
        <v>0</v>
      </c>
      <c r="O92" s="13">
        <f>IFERROR(INDEX('SAP Trial Balance'!M$25:M$1381,MATCH('2023 OR'!$D92,'SAP Trial Balance'!$C$25:$C$1381,0)),0)</f>
        <v>0</v>
      </c>
      <c r="P92" s="13">
        <f>IFERROR(INDEX('SAP Trial Balance'!N$25:N$1381,MATCH('2023 OR'!$D92,'SAP Trial Balance'!$C$25:$C$1381,0)),0)</f>
        <v>0</v>
      </c>
      <c r="Q92" s="13">
        <f>IFERROR(INDEX('SAP Trial Balance'!O$25:O$1381,MATCH('2023 OR'!$D92,'SAP Trial Balance'!$C$25:$C$1381,0)),0)</f>
        <v>0</v>
      </c>
      <c r="R92" s="13">
        <f>IFERROR(INDEX('SAP Trial Balance'!P$25:P$1381,MATCH('2023 OR'!$D92,'SAP Trial Balance'!$C$25:$C$1381,0)),0)</f>
        <v>0</v>
      </c>
      <c r="S92" s="14"/>
    </row>
    <row r="93" spans="1:19" x14ac:dyDescent="0.25">
      <c r="A93" s="9">
        <f t="shared" si="16"/>
        <v>85</v>
      </c>
      <c r="D93" s="51">
        <v>252006</v>
      </c>
      <c r="E93" s="51" t="s">
        <v>2538</v>
      </c>
      <c r="F93" s="64">
        <f>IFERROR(INDEX('DEC Prior Year'!$E$25:$E$1077,MATCH('2023 OR'!$D93,'DEC Prior Year'!$C$25:$C$1077,0)),0)</f>
        <v>0</v>
      </c>
      <c r="G93" s="13">
        <f>IFERROR(INDEX('SAP Trial Balance'!E$25:E$1381,MATCH('2023 OR'!$D93,'SAP Trial Balance'!$C$25:$C$1381,0)),0)</f>
        <v>0</v>
      </c>
      <c r="H93" s="13">
        <f>IFERROR(INDEX('SAP Trial Balance'!F$25:F$1381,MATCH('2023 OR'!$D93,'SAP Trial Balance'!$C$25:$C$1381,0)),0)</f>
        <v>0</v>
      </c>
      <c r="I93" s="13">
        <f>IFERROR(INDEX('SAP Trial Balance'!G$25:G$1381,MATCH('2023 OR'!$D93,'SAP Trial Balance'!$C$25:$C$1381,0)),0)</f>
        <v>0</v>
      </c>
      <c r="J93" s="13">
        <f>IFERROR(INDEX('SAP Trial Balance'!H$25:H$1381,MATCH('2023 OR'!$D93,'SAP Trial Balance'!$C$25:$C$1381,0)),0)</f>
        <v>0</v>
      </c>
      <c r="K93" s="13">
        <f>IFERROR(INDEX('SAP Trial Balance'!I$25:I$1381,MATCH('2023 OR'!$D93,'SAP Trial Balance'!$C$25:$C$1381,0)),0)</f>
        <v>0</v>
      </c>
      <c r="L93" s="13">
        <f>IFERROR(INDEX('SAP Trial Balance'!J$25:J$1381,MATCH('2023 OR'!$D93,'SAP Trial Balance'!$C$25:$C$1381,0)),0)</f>
        <v>0</v>
      </c>
      <c r="M93" s="13">
        <f>IFERROR(INDEX('SAP Trial Balance'!K$25:K$1381,MATCH('2023 OR'!$D93,'SAP Trial Balance'!$C$25:$C$1381,0)),0)</f>
        <v>0</v>
      </c>
      <c r="N93" s="13">
        <f>IFERROR(INDEX('SAP Trial Balance'!L$25:L$1381,MATCH('2023 OR'!$D93,'SAP Trial Balance'!$C$25:$C$1381,0)),0)</f>
        <v>0</v>
      </c>
      <c r="O93" s="13">
        <f>IFERROR(INDEX('SAP Trial Balance'!M$25:M$1381,MATCH('2023 OR'!$D93,'SAP Trial Balance'!$C$25:$C$1381,0)),0)</f>
        <v>0</v>
      </c>
      <c r="P93" s="13">
        <f>IFERROR(INDEX('SAP Trial Balance'!N$25:N$1381,MATCH('2023 OR'!$D93,'SAP Trial Balance'!$C$25:$C$1381,0)),0)</f>
        <v>0</v>
      </c>
      <c r="Q93" s="13">
        <f>IFERROR(INDEX('SAP Trial Balance'!O$25:O$1381,MATCH('2023 OR'!$D93,'SAP Trial Balance'!$C$25:$C$1381,0)),0)</f>
        <v>0</v>
      </c>
      <c r="R93" s="13">
        <f>IFERROR(INDEX('SAP Trial Balance'!P$25:P$1381,MATCH('2023 OR'!$D93,'SAP Trial Balance'!$C$25:$C$1381,0)),0)</f>
        <v>0</v>
      </c>
      <c r="S93" s="14"/>
    </row>
    <row r="94" spans="1:19" x14ac:dyDescent="0.25">
      <c r="A94" s="9">
        <f t="shared" si="16"/>
        <v>86</v>
      </c>
      <c r="D94" s="51">
        <v>252008</v>
      </c>
      <c r="E94" s="51" t="s">
        <v>737</v>
      </c>
      <c r="F94" s="64">
        <f>IFERROR(INDEX('DEC Prior Year'!$E$25:$E$1077,MATCH('2023 OR'!$D94,'DEC Prior Year'!$C$25:$C$1077,0)),0)</f>
        <v>8775</v>
      </c>
      <c r="G94" s="13">
        <f>IFERROR(INDEX('SAP Trial Balance'!E$25:E$1381,MATCH('2023 OR'!$D94,'SAP Trial Balance'!$C$25:$C$1381,0)),0)</f>
        <v>8531.25</v>
      </c>
      <c r="H94" s="13">
        <f>IFERROR(INDEX('SAP Trial Balance'!F$25:F$1381,MATCH('2023 OR'!$D94,'SAP Trial Balance'!$C$25:$C$1381,0)),0)</f>
        <v>8287.5</v>
      </c>
      <c r="I94" s="13">
        <f>IFERROR(INDEX('SAP Trial Balance'!G$25:G$1381,MATCH('2023 OR'!$D94,'SAP Trial Balance'!$C$25:$C$1381,0)),0)</f>
        <v>8043.75</v>
      </c>
      <c r="J94" s="13">
        <f>IFERROR(INDEX('SAP Trial Balance'!H$25:H$1381,MATCH('2023 OR'!$D94,'SAP Trial Balance'!$C$25:$C$1381,0)),0)</f>
        <v>7800</v>
      </c>
      <c r="K94" s="13">
        <f>IFERROR(INDEX('SAP Trial Balance'!I$25:I$1381,MATCH('2023 OR'!$D94,'SAP Trial Balance'!$C$25:$C$1381,0)),0)</f>
        <v>7556.25</v>
      </c>
      <c r="L94" s="13">
        <f>IFERROR(INDEX('SAP Trial Balance'!J$25:J$1381,MATCH('2023 OR'!$D94,'SAP Trial Balance'!$C$25:$C$1381,0)),0)</f>
        <v>7312.5</v>
      </c>
      <c r="M94" s="13">
        <f>IFERROR(INDEX('SAP Trial Balance'!K$25:K$1381,MATCH('2023 OR'!$D94,'SAP Trial Balance'!$C$25:$C$1381,0)),0)</f>
        <v>7068.75</v>
      </c>
      <c r="N94" s="13">
        <f>IFERROR(INDEX('SAP Trial Balance'!L$25:L$1381,MATCH('2023 OR'!$D94,'SAP Trial Balance'!$C$25:$C$1381,0)),0)</f>
        <v>6825</v>
      </c>
      <c r="O94" s="13">
        <f>IFERROR(INDEX('SAP Trial Balance'!M$25:M$1381,MATCH('2023 OR'!$D94,'SAP Trial Balance'!$C$25:$C$1381,0)),0)</f>
        <v>6581.25</v>
      </c>
      <c r="P94" s="13">
        <f>IFERROR(INDEX('SAP Trial Balance'!N$25:N$1381,MATCH('2023 OR'!$D94,'SAP Trial Balance'!$C$25:$C$1381,0)),0)</f>
        <v>6337.5</v>
      </c>
      <c r="Q94" s="13">
        <f>IFERROR(INDEX('SAP Trial Balance'!O$25:O$1381,MATCH('2023 OR'!$D94,'SAP Trial Balance'!$C$25:$C$1381,0)),0)</f>
        <v>0</v>
      </c>
      <c r="R94" s="13">
        <f>IFERROR(INDEX('SAP Trial Balance'!P$25:P$1381,MATCH('2023 OR'!$D94,'SAP Trial Balance'!$C$25:$C$1381,0)),0)</f>
        <v>0</v>
      </c>
      <c r="S94" s="14"/>
    </row>
    <row r="95" spans="1:19" x14ac:dyDescent="0.25">
      <c r="A95" s="9">
        <f t="shared" si="16"/>
        <v>87</v>
      </c>
      <c r="D95" s="51">
        <v>252010</v>
      </c>
      <c r="E95" s="51" t="s">
        <v>738</v>
      </c>
      <c r="F95" s="64">
        <f>IFERROR(INDEX('DEC Prior Year'!$E$25:$E$1077,MATCH('2023 OR'!$D95,'DEC Prior Year'!$C$25:$C$1077,0)),0)</f>
        <v>22268.6</v>
      </c>
      <c r="G95" s="13">
        <f>IFERROR(INDEX('SAP Trial Balance'!E$25:E$1381,MATCH('2023 OR'!$D95,'SAP Trial Balance'!$C$25:$C$1381,0)),0)</f>
        <v>21784.5</v>
      </c>
      <c r="H95" s="13">
        <f>IFERROR(INDEX('SAP Trial Balance'!F$25:F$1381,MATCH('2023 OR'!$D95,'SAP Trial Balance'!$C$25:$C$1381,0)),0)</f>
        <v>21300.400000000001</v>
      </c>
      <c r="I95" s="13">
        <f>IFERROR(INDEX('SAP Trial Balance'!G$25:G$1381,MATCH('2023 OR'!$D95,'SAP Trial Balance'!$C$25:$C$1381,0)),0)</f>
        <v>20816.3</v>
      </c>
      <c r="J95" s="13">
        <f>IFERROR(INDEX('SAP Trial Balance'!H$25:H$1381,MATCH('2023 OR'!$D95,'SAP Trial Balance'!$C$25:$C$1381,0)),0)</f>
        <v>20332.2</v>
      </c>
      <c r="K95" s="13">
        <f>IFERROR(INDEX('SAP Trial Balance'!I$25:I$1381,MATCH('2023 OR'!$D95,'SAP Trial Balance'!$C$25:$C$1381,0)),0)</f>
        <v>19848.099999999999</v>
      </c>
      <c r="L95" s="13">
        <f>IFERROR(INDEX('SAP Trial Balance'!J$25:J$1381,MATCH('2023 OR'!$D95,'SAP Trial Balance'!$C$25:$C$1381,0)),0)</f>
        <v>19364</v>
      </c>
      <c r="M95" s="13">
        <f>IFERROR(INDEX('SAP Trial Balance'!K$25:K$1381,MATCH('2023 OR'!$D95,'SAP Trial Balance'!$C$25:$C$1381,0)),0)</f>
        <v>18879.900000000001</v>
      </c>
      <c r="N95" s="13">
        <f>IFERROR(INDEX('SAP Trial Balance'!L$25:L$1381,MATCH('2023 OR'!$D95,'SAP Trial Balance'!$C$25:$C$1381,0)),0)</f>
        <v>18395.8</v>
      </c>
      <c r="O95" s="13">
        <f>IFERROR(INDEX('SAP Trial Balance'!M$25:M$1381,MATCH('2023 OR'!$D95,'SAP Trial Balance'!$C$25:$C$1381,0)),0)</f>
        <v>17911.7</v>
      </c>
      <c r="P95" s="13">
        <f>IFERROR(INDEX('SAP Trial Balance'!N$25:N$1381,MATCH('2023 OR'!$D95,'SAP Trial Balance'!$C$25:$C$1381,0)),0)</f>
        <v>17427.599999999999</v>
      </c>
      <c r="Q95" s="13">
        <f>IFERROR(INDEX('SAP Trial Balance'!O$25:O$1381,MATCH('2023 OR'!$D95,'SAP Trial Balance'!$C$25:$C$1381,0)),0)</f>
        <v>0</v>
      </c>
      <c r="R95" s="13">
        <f>IFERROR(INDEX('SAP Trial Balance'!P$25:P$1381,MATCH('2023 OR'!$D95,'SAP Trial Balance'!$C$25:$C$1381,0)),0)</f>
        <v>0</v>
      </c>
      <c r="S95" s="14"/>
    </row>
    <row r="96" spans="1:19" x14ac:dyDescent="0.25">
      <c r="A96" s="9">
        <f t="shared" si="16"/>
        <v>88</v>
      </c>
      <c r="D96" s="51">
        <v>252012</v>
      </c>
      <c r="E96" s="51" t="s">
        <v>739</v>
      </c>
      <c r="F96" s="64">
        <f>IFERROR(INDEX('DEC Prior Year'!$E$25:$E$1077,MATCH('2023 OR'!$D96,'DEC Prior Year'!$C$25:$C$1077,0)),0)</f>
        <v>22639.360000000001</v>
      </c>
      <c r="G96" s="13">
        <f>IFERROR(INDEX('SAP Trial Balance'!E$25:E$1381,MATCH('2023 OR'!$D96,'SAP Trial Balance'!$C$25:$C$1381,0)),0)</f>
        <v>22212.2</v>
      </c>
      <c r="H96" s="13">
        <f>IFERROR(INDEX('SAP Trial Balance'!F$25:F$1381,MATCH('2023 OR'!$D96,'SAP Trial Balance'!$C$25:$C$1381,0)),0)</f>
        <v>21785.040000000001</v>
      </c>
      <c r="I96" s="13">
        <f>IFERROR(INDEX('SAP Trial Balance'!G$25:G$1381,MATCH('2023 OR'!$D96,'SAP Trial Balance'!$C$25:$C$1381,0)),0)</f>
        <v>21357.88</v>
      </c>
      <c r="J96" s="13">
        <f>IFERROR(INDEX('SAP Trial Balance'!H$25:H$1381,MATCH('2023 OR'!$D96,'SAP Trial Balance'!$C$25:$C$1381,0)),0)</f>
        <v>20930.72</v>
      </c>
      <c r="K96" s="13">
        <f>IFERROR(INDEX('SAP Trial Balance'!I$25:I$1381,MATCH('2023 OR'!$D96,'SAP Trial Balance'!$C$25:$C$1381,0)),0)</f>
        <v>20503.560000000001</v>
      </c>
      <c r="L96" s="13">
        <f>IFERROR(INDEX('SAP Trial Balance'!J$25:J$1381,MATCH('2023 OR'!$D96,'SAP Trial Balance'!$C$25:$C$1381,0)),0)</f>
        <v>20076.400000000001</v>
      </c>
      <c r="M96" s="13">
        <f>IFERROR(INDEX('SAP Trial Balance'!K$25:K$1381,MATCH('2023 OR'!$D96,'SAP Trial Balance'!$C$25:$C$1381,0)),0)</f>
        <v>19649.240000000002</v>
      </c>
      <c r="N96" s="13">
        <f>IFERROR(INDEX('SAP Trial Balance'!L$25:L$1381,MATCH('2023 OR'!$D96,'SAP Trial Balance'!$C$25:$C$1381,0)),0)</f>
        <v>19222.080000000002</v>
      </c>
      <c r="O96" s="13">
        <f>IFERROR(INDEX('SAP Trial Balance'!M$25:M$1381,MATCH('2023 OR'!$D96,'SAP Trial Balance'!$C$25:$C$1381,0)),0)</f>
        <v>18794.919999999998</v>
      </c>
      <c r="P96" s="13">
        <f>IFERROR(INDEX('SAP Trial Balance'!N$25:N$1381,MATCH('2023 OR'!$D96,'SAP Trial Balance'!$C$25:$C$1381,0)),0)</f>
        <v>18367.759999999998</v>
      </c>
      <c r="Q96" s="13">
        <f>IFERROR(INDEX('SAP Trial Balance'!O$25:O$1381,MATCH('2023 OR'!$D96,'SAP Trial Balance'!$C$25:$C$1381,0)),0)</f>
        <v>0</v>
      </c>
      <c r="R96" s="13">
        <f>IFERROR(INDEX('SAP Trial Balance'!P$25:P$1381,MATCH('2023 OR'!$D96,'SAP Trial Balance'!$C$25:$C$1381,0)),0)</f>
        <v>0</v>
      </c>
      <c r="S96" s="14"/>
    </row>
    <row r="97" spans="1:19" x14ac:dyDescent="0.25">
      <c r="A97" s="9">
        <f t="shared" si="16"/>
        <v>89</v>
      </c>
      <c r="D97" s="51">
        <v>252014</v>
      </c>
      <c r="E97" s="51" t="s">
        <v>740</v>
      </c>
      <c r="F97" s="64">
        <f>IFERROR(INDEX('DEC Prior Year'!$E$25:$E$1077,MATCH('2023 OR'!$D97,'DEC Prior Year'!$C$25:$C$1077,0)),0)</f>
        <v>26467.88</v>
      </c>
      <c r="G97" s="13">
        <f>IFERROR(INDEX('SAP Trial Balance'!E$25:E$1381,MATCH('2023 OR'!$D97,'SAP Trial Balance'!$C$25:$C$1381,0)),0)</f>
        <v>26066.85</v>
      </c>
      <c r="H97" s="13">
        <f>IFERROR(INDEX('SAP Trial Balance'!F$25:F$1381,MATCH('2023 OR'!$D97,'SAP Trial Balance'!$C$25:$C$1381,0)),0)</f>
        <v>25665.82</v>
      </c>
      <c r="I97" s="13">
        <f>IFERROR(INDEX('SAP Trial Balance'!G$25:G$1381,MATCH('2023 OR'!$D97,'SAP Trial Balance'!$C$25:$C$1381,0)),0)</f>
        <v>25264.79</v>
      </c>
      <c r="J97" s="13">
        <f>IFERROR(INDEX('SAP Trial Balance'!H$25:H$1381,MATCH('2023 OR'!$D97,'SAP Trial Balance'!$C$25:$C$1381,0)),0)</f>
        <v>24863.759999999998</v>
      </c>
      <c r="K97" s="13">
        <f>IFERROR(INDEX('SAP Trial Balance'!I$25:I$1381,MATCH('2023 OR'!$D97,'SAP Trial Balance'!$C$25:$C$1381,0)),0)</f>
        <v>24462.73</v>
      </c>
      <c r="L97" s="13">
        <f>IFERROR(INDEX('SAP Trial Balance'!J$25:J$1381,MATCH('2023 OR'!$D97,'SAP Trial Balance'!$C$25:$C$1381,0)),0)</f>
        <v>24061.7</v>
      </c>
      <c r="M97" s="13">
        <f>IFERROR(INDEX('SAP Trial Balance'!K$25:K$1381,MATCH('2023 OR'!$D97,'SAP Trial Balance'!$C$25:$C$1381,0)),0)</f>
        <v>23660.67</v>
      </c>
      <c r="N97" s="13">
        <f>IFERROR(INDEX('SAP Trial Balance'!L$25:L$1381,MATCH('2023 OR'!$D97,'SAP Trial Balance'!$C$25:$C$1381,0)),0)</f>
        <v>23259.64</v>
      </c>
      <c r="O97" s="13">
        <f>IFERROR(INDEX('SAP Trial Balance'!M$25:M$1381,MATCH('2023 OR'!$D97,'SAP Trial Balance'!$C$25:$C$1381,0)),0)</f>
        <v>22858.61</v>
      </c>
      <c r="P97" s="13">
        <f>IFERROR(INDEX('SAP Trial Balance'!N$25:N$1381,MATCH('2023 OR'!$D97,'SAP Trial Balance'!$C$25:$C$1381,0)),0)</f>
        <v>22457.58</v>
      </c>
      <c r="Q97" s="13">
        <f>IFERROR(INDEX('SAP Trial Balance'!O$25:O$1381,MATCH('2023 OR'!$D97,'SAP Trial Balance'!$C$25:$C$1381,0)),0)</f>
        <v>0</v>
      </c>
      <c r="R97" s="13">
        <f>IFERROR(INDEX('SAP Trial Balance'!P$25:P$1381,MATCH('2023 OR'!$D97,'SAP Trial Balance'!$C$25:$C$1381,0)),0)</f>
        <v>0</v>
      </c>
      <c r="S97" s="14"/>
    </row>
    <row r="98" spans="1:19" x14ac:dyDescent="0.25">
      <c r="A98" s="9">
        <f t="shared" si="16"/>
        <v>90</v>
      </c>
      <c r="D98" s="51">
        <v>252016</v>
      </c>
      <c r="E98" s="51" t="s">
        <v>740</v>
      </c>
      <c r="F98" s="64">
        <f>IFERROR(INDEX('DEC Prior Year'!$E$25:$E$1077,MATCH('2023 OR'!$D98,'DEC Prior Year'!$C$25:$C$1077,0)),0)</f>
        <v>17641</v>
      </c>
      <c r="G98" s="13">
        <f>IFERROR(INDEX('SAP Trial Balance'!E$25:E$1381,MATCH('2023 OR'!$D98,'SAP Trial Balance'!$C$25:$C$1381,0)),0)</f>
        <v>17342</v>
      </c>
      <c r="H98" s="13">
        <f>IFERROR(INDEX('SAP Trial Balance'!F$25:F$1381,MATCH('2023 OR'!$D98,'SAP Trial Balance'!$C$25:$C$1381,0)),0)</f>
        <v>17043</v>
      </c>
      <c r="I98" s="13">
        <f>IFERROR(INDEX('SAP Trial Balance'!G$25:G$1381,MATCH('2023 OR'!$D98,'SAP Trial Balance'!$C$25:$C$1381,0)),0)</f>
        <v>16744</v>
      </c>
      <c r="J98" s="13">
        <f>IFERROR(INDEX('SAP Trial Balance'!H$25:H$1381,MATCH('2023 OR'!$D98,'SAP Trial Balance'!$C$25:$C$1381,0)),0)</f>
        <v>16445</v>
      </c>
      <c r="K98" s="13">
        <f>IFERROR(INDEX('SAP Trial Balance'!I$25:I$1381,MATCH('2023 OR'!$D98,'SAP Trial Balance'!$C$25:$C$1381,0)),0)</f>
        <v>16146</v>
      </c>
      <c r="L98" s="13">
        <f>IFERROR(INDEX('SAP Trial Balance'!J$25:J$1381,MATCH('2023 OR'!$D98,'SAP Trial Balance'!$C$25:$C$1381,0)),0)</f>
        <v>15847</v>
      </c>
      <c r="M98" s="13">
        <f>IFERROR(INDEX('SAP Trial Balance'!K$25:K$1381,MATCH('2023 OR'!$D98,'SAP Trial Balance'!$C$25:$C$1381,0)),0)</f>
        <v>15548</v>
      </c>
      <c r="N98" s="13">
        <f>IFERROR(INDEX('SAP Trial Balance'!L$25:L$1381,MATCH('2023 OR'!$D98,'SAP Trial Balance'!$C$25:$C$1381,0)),0)</f>
        <v>15249</v>
      </c>
      <c r="O98" s="13">
        <f>IFERROR(INDEX('SAP Trial Balance'!M$25:M$1381,MATCH('2023 OR'!$D98,'SAP Trial Balance'!$C$25:$C$1381,0)),0)</f>
        <v>14950</v>
      </c>
      <c r="P98" s="13">
        <f>IFERROR(INDEX('SAP Trial Balance'!N$25:N$1381,MATCH('2023 OR'!$D98,'SAP Trial Balance'!$C$25:$C$1381,0)),0)</f>
        <v>14651</v>
      </c>
      <c r="Q98" s="13">
        <f>IFERROR(INDEX('SAP Trial Balance'!O$25:O$1381,MATCH('2023 OR'!$D98,'SAP Trial Balance'!$C$25:$C$1381,0)),0)</f>
        <v>0</v>
      </c>
      <c r="R98" s="13">
        <f>IFERROR(INDEX('SAP Trial Balance'!P$25:P$1381,MATCH('2023 OR'!$D98,'SAP Trial Balance'!$C$25:$C$1381,0)),0)</f>
        <v>0</v>
      </c>
      <c r="S98" s="14"/>
    </row>
    <row r="99" spans="1:19" x14ac:dyDescent="0.25">
      <c r="A99" s="9">
        <f t="shared" si="16"/>
        <v>91</v>
      </c>
      <c r="D99" s="51">
        <v>252018</v>
      </c>
      <c r="E99" s="51" t="s">
        <v>2545</v>
      </c>
      <c r="F99" s="64">
        <f>IFERROR(INDEX('DEC Prior Year'!$E$25:$E$1077,MATCH('2023 OR'!$D99,'DEC Prior Year'!$C$25:$C$1077,0)),0)</f>
        <v>0</v>
      </c>
      <c r="G99" s="13">
        <f>IFERROR(INDEX('SAP Trial Balance'!E$25:E$1381,MATCH('2023 OR'!$D99,'SAP Trial Balance'!$C$25:$C$1381,0)),0)</f>
        <v>0</v>
      </c>
      <c r="H99" s="13">
        <f>IFERROR(INDEX('SAP Trial Balance'!F$25:F$1381,MATCH('2023 OR'!$D99,'SAP Trial Balance'!$C$25:$C$1381,0)),0)</f>
        <v>0</v>
      </c>
      <c r="I99" s="13">
        <f>IFERROR(INDEX('SAP Trial Balance'!G$25:G$1381,MATCH('2023 OR'!$D99,'SAP Trial Balance'!$C$25:$C$1381,0)),0)</f>
        <v>0</v>
      </c>
      <c r="J99" s="13">
        <f>IFERROR(INDEX('SAP Trial Balance'!H$25:H$1381,MATCH('2023 OR'!$D99,'SAP Trial Balance'!$C$25:$C$1381,0)),0)</f>
        <v>0</v>
      </c>
      <c r="K99" s="13">
        <f>IFERROR(INDEX('SAP Trial Balance'!I$25:I$1381,MATCH('2023 OR'!$D99,'SAP Trial Balance'!$C$25:$C$1381,0)),0)</f>
        <v>0</v>
      </c>
      <c r="L99" s="13">
        <f>IFERROR(INDEX('SAP Trial Balance'!J$25:J$1381,MATCH('2023 OR'!$D99,'SAP Trial Balance'!$C$25:$C$1381,0)),0)</f>
        <v>0</v>
      </c>
      <c r="M99" s="13">
        <f>IFERROR(INDEX('SAP Trial Balance'!K$25:K$1381,MATCH('2023 OR'!$D99,'SAP Trial Balance'!$C$25:$C$1381,0)),0)</f>
        <v>0</v>
      </c>
      <c r="N99" s="13">
        <f>IFERROR(INDEX('SAP Trial Balance'!L$25:L$1381,MATCH('2023 OR'!$D99,'SAP Trial Balance'!$C$25:$C$1381,0)),0)</f>
        <v>0</v>
      </c>
      <c r="O99" s="13">
        <f>IFERROR(INDEX('SAP Trial Balance'!M$25:M$1381,MATCH('2023 OR'!$D99,'SAP Trial Balance'!$C$25:$C$1381,0)),0)</f>
        <v>0</v>
      </c>
      <c r="P99" s="13">
        <f>IFERROR(INDEX('SAP Trial Balance'!N$25:N$1381,MATCH('2023 OR'!$D99,'SAP Trial Balance'!$C$25:$C$1381,0)),0)</f>
        <v>0</v>
      </c>
      <c r="Q99" s="13">
        <f>IFERROR(INDEX('SAP Trial Balance'!O$25:O$1381,MATCH('2023 OR'!$D99,'SAP Trial Balance'!$C$25:$C$1381,0)),0)</f>
        <v>0</v>
      </c>
      <c r="R99" s="13">
        <f>IFERROR(INDEX('SAP Trial Balance'!P$25:P$1381,MATCH('2023 OR'!$D99,'SAP Trial Balance'!$C$25:$C$1381,0)),0)</f>
        <v>0</v>
      </c>
      <c r="S99" s="14"/>
    </row>
    <row r="100" spans="1:19" x14ac:dyDescent="0.25">
      <c r="A100" s="9">
        <f t="shared" si="16"/>
        <v>92</v>
      </c>
      <c r="D100" s="51">
        <v>252020</v>
      </c>
      <c r="E100" s="51" t="s">
        <v>741</v>
      </c>
      <c r="F100" s="64">
        <f>IFERROR(INDEX('DEC Prior Year'!$E$25:$E$1077,MATCH('2023 OR'!$D100,'DEC Prior Year'!$C$25:$C$1077,0)),0)</f>
        <v>46933.4</v>
      </c>
      <c r="G100" s="13">
        <f>IFERROR(INDEX('SAP Trial Balance'!E$25:E$1381,MATCH('2023 OR'!$D100,'SAP Trial Balance'!$C$25:$C$1381,0)),0)</f>
        <v>46423.25</v>
      </c>
      <c r="H100" s="13">
        <f>IFERROR(INDEX('SAP Trial Balance'!F$25:F$1381,MATCH('2023 OR'!$D100,'SAP Trial Balance'!$C$25:$C$1381,0)),0)</f>
        <v>45913.1</v>
      </c>
      <c r="I100" s="13">
        <f>IFERROR(INDEX('SAP Trial Balance'!G$25:G$1381,MATCH('2023 OR'!$D100,'SAP Trial Balance'!$C$25:$C$1381,0)),0)</f>
        <v>45402.95</v>
      </c>
      <c r="J100" s="13">
        <f>IFERROR(INDEX('SAP Trial Balance'!H$25:H$1381,MATCH('2023 OR'!$D100,'SAP Trial Balance'!$C$25:$C$1381,0)),0)</f>
        <v>44892.800000000003</v>
      </c>
      <c r="K100" s="13">
        <f>IFERROR(INDEX('SAP Trial Balance'!I$25:I$1381,MATCH('2023 OR'!$D100,'SAP Trial Balance'!$C$25:$C$1381,0)),0)</f>
        <v>44382.65</v>
      </c>
      <c r="L100" s="13">
        <f>IFERROR(INDEX('SAP Trial Balance'!J$25:J$1381,MATCH('2023 OR'!$D100,'SAP Trial Balance'!$C$25:$C$1381,0)),0)</f>
        <v>43872.5</v>
      </c>
      <c r="M100" s="13">
        <f>IFERROR(INDEX('SAP Trial Balance'!K$25:K$1381,MATCH('2023 OR'!$D100,'SAP Trial Balance'!$C$25:$C$1381,0)),0)</f>
        <v>43362.35</v>
      </c>
      <c r="N100" s="13">
        <f>IFERROR(INDEX('SAP Trial Balance'!L$25:L$1381,MATCH('2023 OR'!$D100,'SAP Trial Balance'!$C$25:$C$1381,0)),0)</f>
        <v>42852.2</v>
      </c>
      <c r="O100" s="13">
        <f>IFERROR(INDEX('SAP Trial Balance'!M$25:M$1381,MATCH('2023 OR'!$D100,'SAP Trial Balance'!$C$25:$C$1381,0)),0)</f>
        <v>42342.05</v>
      </c>
      <c r="P100" s="13">
        <f>IFERROR(INDEX('SAP Trial Balance'!N$25:N$1381,MATCH('2023 OR'!$D100,'SAP Trial Balance'!$C$25:$C$1381,0)),0)</f>
        <v>41831.9</v>
      </c>
      <c r="Q100" s="13">
        <f>IFERROR(INDEX('SAP Trial Balance'!O$25:O$1381,MATCH('2023 OR'!$D100,'SAP Trial Balance'!$C$25:$C$1381,0)),0)</f>
        <v>0</v>
      </c>
      <c r="R100" s="13">
        <f>IFERROR(INDEX('SAP Trial Balance'!P$25:P$1381,MATCH('2023 OR'!$D100,'SAP Trial Balance'!$C$25:$C$1381,0)),0)</f>
        <v>0</v>
      </c>
      <c r="S100" s="14"/>
    </row>
    <row r="101" spans="1:19" x14ac:dyDescent="0.25">
      <c r="A101" s="9">
        <f t="shared" si="16"/>
        <v>93</v>
      </c>
      <c r="D101" s="51">
        <v>252022</v>
      </c>
      <c r="E101" s="51" t="s">
        <v>742</v>
      </c>
      <c r="F101" s="64">
        <f>IFERROR(INDEX('DEC Prior Year'!$E$25:$E$1077,MATCH('2023 OR'!$D101,'DEC Prior Year'!$C$25:$C$1077,0)),0)</f>
        <v>23838.68</v>
      </c>
      <c r="G101" s="13">
        <f>IFERROR(INDEX('SAP Trial Balance'!E$25:E$1381,MATCH('2023 OR'!$D101,'SAP Trial Balance'!$C$25:$C$1381,0)),0)</f>
        <v>23582.35</v>
      </c>
      <c r="H101" s="13">
        <f>IFERROR(INDEX('SAP Trial Balance'!F$25:F$1381,MATCH('2023 OR'!$D101,'SAP Trial Balance'!$C$25:$C$1381,0)),0)</f>
        <v>23326.02</v>
      </c>
      <c r="I101" s="13">
        <f>IFERROR(INDEX('SAP Trial Balance'!G$25:G$1381,MATCH('2023 OR'!$D101,'SAP Trial Balance'!$C$25:$C$1381,0)),0)</f>
        <v>23069.69</v>
      </c>
      <c r="J101" s="13">
        <f>IFERROR(INDEX('SAP Trial Balance'!H$25:H$1381,MATCH('2023 OR'!$D101,'SAP Trial Balance'!$C$25:$C$1381,0)),0)</f>
        <v>22813.360000000001</v>
      </c>
      <c r="K101" s="13">
        <f>IFERROR(INDEX('SAP Trial Balance'!I$25:I$1381,MATCH('2023 OR'!$D101,'SAP Trial Balance'!$C$25:$C$1381,0)),0)</f>
        <v>22557.03</v>
      </c>
      <c r="L101" s="13">
        <f>IFERROR(INDEX('SAP Trial Balance'!J$25:J$1381,MATCH('2023 OR'!$D101,'SAP Trial Balance'!$C$25:$C$1381,0)),0)</f>
        <v>22300.7</v>
      </c>
      <c r="M101" s="13">
        <f>IFERROR(INDEX('SAP Trial Balance'!K$25:K$1381,MATCH('2023 OR'!$D101,'SAP Trial Balance'!$C$25:$C$1381,0)),0)</f>
        <v>22044.37</v>
      </c>
      <c r="N101" s="13">
        <f>IFERROR(INDEX('SAP Trial Balance'!L$25:L$1381,MATCH('2023 OR'!$D101,'SAP Trial Balance'!$C$25:$C$1381,0)),0)</f>
        <v>21788.04</v>
      </c>
      <c r="O101" s="13">
        <f>IFERROR(INDEX('SAP Trial Balance'!M$25:M$1381,MATCH('2023 OR'!$D101,'SAP Trial Balance'!$C$25:$C$1381,0)),0)</f>
        <v>21531.71</v>
      </c>
      <c r="P101" s="13">
        <f>IFERROR(INDEX('SAP Trial Balance'!N$25:N$1381,MATCH('2023 OR'!$D101,'SAP Trial Balance'!$C$25:$C$1381,0)),0)</f>
        <v>21275.38</v>
      </c>
      <c r="Q101" s="13">
        <f>IFERROR(INDEX('SAP Trial Balance'!O$25:O$1381,MATCH('2023 OR'!$D101,'SAP Trial Balance'!$C$25:$C$1381,0)),0)</f>
        <v>0</v>
      </c>
      <c r="R101" s="13">
        <f>IFERROR(INDEX('SAP Trial Balance'!P$25:P$1381,MATCH('2023 OR'!$D101,'SAP Trial Balance'!$C$25:$C$1381,0)),0)</f>
        <v>0</v>
      </c>
      <c r="S101" s="14"/>
    </row>
    <row r="102" spans="1:19" x14ac:dyDescent="0.25">
      <c r="A102" s="9">
        <f t="shared" si="16"/>
        <v>94</v>
      </c>
      <c r="D102" s="51">
        <v>252024</v>
      </c>
      <c r="E102" s="51" t="s">
        <v>743</v>
      </c>
      <c r="F102" s="64">
        <f>IFERROR(INDEX('DEC Prior Year'!$E$25:$E$1077,MATCH('2023 OR'!$D102,'DEC Prior Year'!$C$25:$C$1077,0)),0)</f>
        <v>19971.240000000002</v>
      </c>
      <c r="G102" s="13">
        <f>IFERROR(INDEX('SAP Trial Balance'!E$25:E$1381,MATCH('2023 OR'!$D102,'SAP Trial Balance'!$C$25:$C$1381,0)),0)</f>
        <v>19366.05</v>
      </c>
      <c r="H102" s="13">
        <f>IFERROR(INDEX('SAP Trial Balance'!F$25:F$1381,MATCH('2023 OR'!$D102,'SAP Trial Balance'!$C$25:$C$1381,0)),0)</f>
        <v>18760.86</v>
      </c>
      <c r="I102" s="13">
        <f>IFERROR(INDEX('SAP Trial Balance'!G$25:G$1381,MATCH('2023 OR'!$D102,'SAP Trial Balance'!$C$25:$C$1381,0)),0)</f>
        <v>18155.669999999998</v>
      </c>
      <c r="J102" s="13">
        <f>IFERROR(INDEX('SAP Trial Balance'!H$25:H$1381,MATCH('2023 OR'!$D102,'SAP Trial Balance'!$C$25:$C$1381,0)),0)</f>
        <v>17550.48</v>
      </c>
      <c r="K102" s="13">
        <f>IFERROR(INDEX('SAP Trial Balance'!I$25:I$1381,MATCH('2023 OR'!$D102,'SAP Trial Balance'!$C$25:$C$1381,0)),0)</f>
        <v>16945.29</v>
      </c>
      <c r="L102" s="13">
        <f>IFERROR(INDEX('SAP Trial Balance'!J$25:J$1381,MATCH('2023 OR'!$D102,'SAP Trial Balance'!$C$25:$C$1381,0)),0)</f>
        <v>16340.1</v>
      </c>
      <c r="M102" s="13">
        <f>IFERROR(INDEX('SAP Trial Balance'!K$25:K$1381,MATCH('2023 OR'!$D102,'SAP Trial Balance'!$C$25:$C$1381,0)),0)</f>
        <v>15734.91</v>
      </c>
      <c r="N102" s="13">
        <f>IFERROR(INDEX('SAP Trial Balance'!L$25:L$1381,MATCH('2023 OR'!$D102,'SAP Trial Balance'!$C$25:$C$1381,0)),0)</f>
        <v>15129.72</v>
      </c>
      <c r="O102" s="13">
        <f>IFERROR(INDEX('SAP Trial Balance'!M$25:M$1381,MATCH('2023 OR'!$D102,'SAP Trial Balance'!$C$25:$C$1381,0)),0)</f>
        <v>14524.53</v>
      </c>
      <c r="P102" s="13">
        <f>IFERROR(INDEX('SAP Trial Balance'!N$25:N$1381,MATCH('2023 OR'!$D102,'SAP Trial Balance'!$C$25:$C$1381,0)),0)</f>
        <v>13919.34</v>
      </c>
      <c r="Q102" s="13">
        <f>IFERROR(INDEX('SAP Trial Balance'!O$25:O$1381,MATCH('2023 OR'!$D102,'SAP Trial Balance'!$C$25:$C$1381,0)),0)</f>
        <v>0</v>
      </c>
      <c r="R102" s="13">
        <f>IFERROR(INDEX('SAP Trial Balance'!P$25:P$1381,MATCH('2023 OR'!$D102,'SAP Trial Balance'!$C$25:$C$1381,0)),0)</f>
        <v>0</v>
      </c>
      <c r="S102" s="14"/>
    </row>
    <row r="103" spans="1:19" x14ac:dyDescent="0.25">
      <c r="A103" s="9">
        <f t="shared" si="16"/>
        <v>95</v>
      </c>
      <c r="D103" s="51">
        <v>252026</v>
      </c>
      <c r="E103" s="51" t="s">
        <v>744</v>
      </c>
      <c r="F103" s="64">
        <f>IFERROR(INDEX('DEC Prior Year'!$E$25:$E$1077,MATCH('2023 OR'!$D103,'DEC Prior Year'!$C$25:$C$1077,0)),0)</f>
        <v>126898.6</v>
      </c>
      <c r="G103" s="13">
        <f>IFERROR(INDEX('SAP Trial Balance'!E$25:E$1381,MATCH('2023 OR'!$D103,'SAP Trial Balance'!$C$25:$C$1381,0)),0)</f>
        <v>125814</v>
      </c>
      <c r="H103" s="13">
        <f>IFERROR(INDEX('SAP Trial Balance'!F$25:F$1381,MATCH('2023 OR'!$D103,'SAP Trial Balance'!$C$25:$C$1381,0)),0)</f>
        <v>124729.4</v>
      </c>
      <c r="I103" s="13">
        <f>IFERROR(INDEX('SAP Trial Balance'!G$25:G$1381,MATCH('2023 OR'!$D103,'SAP Trial Balance'!$C$25:$C$1381,0)),0)</f>
        <v>123644.8</v>
      </c>
      <c r="J103" s="13">
        <f>IFERROR(INDEX('SAP Trial Balance'!H$25:H$1381,MATCH('2023 OR'!$D103,'SAP Trial Balance'!$C$25:$C$1381,0)),0)</f>
        <v>122560.2</v>
      </c>
      <c r="K103" s="13">
        <f>IFERROR(INDEX('SAP Trial Balance'!I$25:I$1381,MATCH('2023 OR'!$D103,'SAP Trial Balance'!$C$25:$C$1381,0)),0)</f>
        <v>121475.6</v>
      </c>
      <c r="L103" s="13">
        <f>IFERROR(INDEX('SAP Trial Balance'!J$25:J$1381,MATCH('2023 OR'!$D103,'SAP Trial Balance'!$C$25:$C$1381,0)),0)</f>
        <v>120391</v>
      </c>
      <c r="M103" s="13">
        <f>IFERROR(INDEX('SAP Trial Balance'!K$25:K$1381,MATCH('2023 OR'!$D103,'SAP Trial Balance'!$C$25:$C$1381,0)),0)</f>
        <v>119306.4</v>
      </c>
      <c r="N103" s="13">
        <f>IFERROR(INDEX('SAP Trial Balance'!L$25:L$1381,MATCH('2023 OR'!$D103,'SAP Trial Balance'!$C$25:$C$1381,0)),0)</f>
        <v>118221.8</v>
      </c>
      <c r="O103" s="13">
        <f>IFERROR(INDEX('SAP Trial Balance'!M$25:M$1381,MATCH('2023 OR'!$D103,'SAP Trial Balance'!$C$25:$C$1381,0)),0)</f>
        <v>117137.2</v>
      </c>
      <c r="P103" s="13">
        <f>IFERROR(INDEX('SAP Trial Balance'!N$25:N$1381,MATCH('2023 OR'!$D103,'SAP Trial Balance'!$C$25:$C$1381,0)),0)</f>
        <v>116052.6</v>
      </c>
      <c r="Q103" s="13">
        <f>IFERROR(INDEX('SAP Trial Balance'!O$25:O$1381,MATCH('2023 OR'!$D103,'SAP Trial Balance'!$C$25:$C$1381,0)),0)</f>
        <v>0</v>
      </c>
      <c r="R103" s="13">
        <f>IFERROR(INDEX('SAP Trial Balance'!P$25:P$1381,MATCH('2023 OR'!$D103,'SAP Trial Balance'!$C$25:$C$1381,0)),0)</f>
        <v>0</v>
      </c>
      <c r="S103" s="14"/>
    </row>
    <row r="104" spans="1:19" x14ac:dyDescent="0.25">
      <c r="A104" s="9">
        <f t="shared" si="16"/>
        <v>96</v>
      </c>
      <c r="D104" s="51">
        <v>252028</v>
      </c>
      <c r="E104" s="51" t="s">
        <v>745</v>
      </c>
      <c r="F104" s="64">
        <f>IFERROR(INDEX('DEC Prior Year'!$E$25:$E$1077,MATCH('2023 OR'!$D104,'DEC Prior Year'!$C$25:$C$1077,0)),0)</f>
        <v>120855.52</v>
      </c>
      <c r="G104" s="13">
        <f>IFERROR(INDEX('SAP Trial Balance'!E$25:E$1381,MATCH('2023 OR'!$D104,'SAP Trial Balance'!$C$25:$C$1381,0)),0)</f>
        <v>119864.9</v>
      </c>
      <c r="H104" s="13">
        <f>IFERROR(INDEX('SAP Trial Balance'!F$25:F$1381,MATCH('2023 OR'!$D104,'SAP Trial Balance'!$C$25:$C$1381,0)),0)</f>
        <v>118874.28</v>
      </c>
      <c r="I104" s="13">
        <f>IFERROR(INDEX('SAP Trial Balance'!G$25:G$1381,MATCH('2023 OR'!$D104,'SAP Trial Balance'!$C$25:$C$1381,0)),0)</f>
        <v>117883.66</v>
      </c>
      <c r="J104" s="13">
        <f>IFERROR(INDEX('SAP Trial Balance'!H$25:H$1381,MATCH('2023 OR'!$D104,'SAP Trial Balance'!$C$25:$C$1381,0)),0)</f>
        <v>116893.04</v>
      </c>
      <c r="K104" s="13">
        <f>IFERROR(INDEX('SAP Trial Balance'!I$25:I$1381,MATCH('2023 OR'!$D104,'SAP Trial Balance'!$C$25:$C$1381,0)),0)</f>
        <v>115902.42</v>
      </c>
      <c r="L104" s="13">
        <f>IFERROR(INDEX('SAP Trial Balance'!J$25:J$1381,MATCH('2023 OR'!$D104,'SAP Trial Balance'!$C$25:$C$1381,0)),0)</f>
        <v>114911.8</v>
      </c>
      <c r="M104" s="13">
        <f>IFERROR(INDEX('SAP Trial Balance'!K$25:K$1381,MATCH('2023 OR'!$D104,'SAP Trial Balance'!$C$25:$C$1381,0)),0)</f>
        <v>113921.18</v>
      </c>
      <c r="N104" s="13">
        <f>IFERROR(INDEX('SAP Trial Balance'!L$25:L$1381,MATCH('2023 OR'!$D104,'SAP Trial Balance'!$C$25:$C$1381,0)),0)</f>
        <v>112930.56</v>
      </c>
      <c r="O104" s="13">
        <f>IFERROR(INDEX('SAP Trial Balance'!M$25:M$1381,MATCH('2023 OR'!$D104,'SAP Trial Balance'!$C$25:$C$1381,0)),0)</f>
        <v>111939.94</v>
      </c>
      <c r="P104" s="13">
        <f>IFERROR(INDEX('SAP Trial Balance'!N$25:N$1381,MATCH('2023 OR'!$D104,'SAP Trial Balance'!$C$25:$C$1381,0)),0)</f>
        <v>110949.32</v>
      </c>
      <c r="Q104" s="13">
        <f>IFERROR(INDEX('SAP Trial Balance'!O$25:O$1381,MATCH('2023 OR'!$D104,'SAP Trial Balance'!$C$25:$C$1381,0)),0)</f>
        <v>0</v>
      </c>
      <c r="R104" s="13">
        <f>IFERROR(INDEX('SAP Trial Balance'!P$25:P$1381,MATCH('2023 OR'!$D104,'SAP Trial Balance'!$C$25:$C$1381,0)),0)</f>
        <v>0</v>
      </c>
      <c r="S104" s="14"/>
    </row>
    <row r="105" spans="1:19" x14ac:dyDescent="0.25">
      <c r="A105" s="9">
        <f t="shared" si="16"/>
        <v>97</v>
      </c>
      <c r="D105" s="51">
        <v>252030</v>
      </c>
      <c r="E105" s="51" t="s">
        <v>746</v>
      </c>
      <c r="F105" s="64">
        <f>IFERROR(INDEX('DEC Prior Year'!$E$25:$E$1077,MATCH('2023 OR'!$D105,'DEC Prior Year'!$C$25:$C$1077,0)),0)</f>
        <v>16790.400000000001</v>
      </c>
      <c r="G105" s="13">
        <f>IFERROR(INDEX('SAP Trial Balance'!E$25:E$1381,MATCH('2023 OR'!$D105,'SAP Trial Balance'!$C$25:$C$1381,0)),0)</f>
        <v>15264</v>
      </c>
      <c r="H105" s="13">
        <f>IFERROR(INDEX('SAP Trial Balance'!F$25:F$1381,MATCH('2023 OR'!$D105,'SAP Trial Balance'!$C$25:$C$1381,0)),0)</f>
        <v>13737.6</v>
      </c>
      <c r="I105" s="13">
        <f>IFERROR(INDEX('SAP Trial Balance'!G$25:G$1381,MATCH('2023 OR'!$D105,'SAP Trial Balance'!$C$25:$C$1381,0)),0)</f>
        <v>12211.2</v>
      </c>
      <c r="J105" s="13">
        <f>IFERROR(INDEX('SAP Trial Balance'!H$25:H$1381,MATCH('2023 OR'!$D105,'SAP Trial Balance'!$C$25:$C$1381,0)),0)</f>
        <v>10684.8</v>
      </c>
      <c r="K105" s="13">
        <f>IFERROR(INDEX('SAP Trial Balance'!I$25:I$1381,MATCH('2023 OR'!$D105,'SAP Trial Balance'!$C$25:$C$1381,0)),0)</f>
        <v>9158.4</v>
      </c>
      <c r="L105" s="13">
        <f>IFERROR(INDEX('SAP Trial Balance'!J$25:J$1381,MATCH('2023 OR'!$D105,'SAP Trial Balance'!$C$25:$C$1381,0)),0)</f>
        <v>7632</v>
      </c>
      <c r="M105" s="13">
        <f>IFERROR(INDEX('SAP Trial Balance'!K$25:K$1381,MATCH('2023 OR'!$D105,'SAP Trial Balance'!$C$25:$C$1381,0)),0)</f>
        <v>6105.6</v>
      </c>
      <c r="N105" s="13">
        <f>IFERROR(INDEX('SAP Trial Balance'!L$25:L$1381,MATCH('2023 OR'!$D105,'SAP Trial Balance'!$C$25:$C$1381,0)),0)</f>
        <v>4579.2</v>
      </c>
      <c r="O105" s="13">
        <f>IFERROR(INDEX('SAP Trial Balance'!M$25:M$1381,MATCH('2023 OR'!$D105,'SAP Trial Balance'!$C$25:$C$1381,0)),0)</f>
        <v>3052.8</v>
      </c>
      <c r="P105" s="13">
        <f>IFERROR(INDEX('SAP Trial Balance'!N$25:N$1381,MATCH('2023 OR'!$D105,'SAP Trial Balance'!$C$25:$C$1381,0)),0)</f>
        <v>1526.4</v>
      </c>
      <c r="Q105" s="13">
        <f>IFERROR(INDEX('SAP Trial Balance'!O$25:O$1381,MATCH('2023 OR'!$D105,'SAP Trial Balance'!$C$25:$C$1381,0)),0)</f>
        <v>0</v>
      </c>
      <c r="R105" s="13">
        <f>IFERROR(INDEX('SAP Trial Balance'!P$25:P$1381,MATCH('2023 OR'!$D105,'SAP Trial Balance'!$C$25:$C$1381,0)),0)</f>
        <v>0</v>
      </c>
      <c r="S105" s="14"/>
    </row>
    <row r="106" spans="1:19" x14ac:dyDescent="0.25">
      <c r="A106" s="9">
        <f t="shared" si="16"/>
        <v>98</v>
      </c>
      <c r="D106" s="51">
        <v>252032</v>
      </c>
      <c r="E106" s="51" t="s">
        <v>747</v>
      </c>
      <c r="F106" s="64">
        <f>IFERROR(INDEX('DEC Prior Year'!$E$25:$E$1077,MATCH('2023 OR'!$D106,'DEC Prior Year'!$C$25:$C$1077,0)),0)</f>
        <v>40581.800000000003</v>
      </c>
      <c r="G106" s="13">
        <f>IFERROR(INDEX('SAP Trial Balance'!E$25:E$1381,MATCH('2023 OR'!$D106,'SAP Trial Balance'!$C$25:$C$1381,0)),0)</f>
        <v>40311.25</v>
      </c>
      <c r="H106" s="13">
        <f>IFERROR(INDEX('SAP Trial Balance'!F$25:F$1381,MATCH('2023 OR'!$D106,'SAP Trial Balance'!$C$25:$C$1381,0)),0)</f>
        <v>40040.699999999997</v>
      </c>
      <c r="I106" s="13">
        <f>IFERROR(INDEX('SAP Trial Balance'!G$25:G$1381,MATCH('2023 OR'!$D106,'SAP Trial Balance'!$C$25:$C$1381,0)),0)</f>
        <v>39770.15</v>
      </c>
      <c r="J106" s="13">
        <f>IFERROR(INDEX('SAP Trial Balance'!H$25:H$1381,MATCH('2023 OR'!$D106,'SAP Trial Balance'!$C$25:$C$1381,0)),0)</f>
        <v>39499.599999999999</v>
      </c>
      <c r="K106" s="13">
        <f>IFERROR(INDEX('SAP Trial Balance'!I$25:I$1381,MATCH('2023 OR'!$D106,'SAP Trial Balance'!$C$25:$C$1381,0)),0)</f>
        <v>39229.050000000003</v>
      </c>
      <c r="L106" s="13">
        <f>IFERROR(INDEX('SAP Trial Balance'!J$25:J$1381,MATCH('2023 OR'!$D106,'SAP Trial Balance'!$C$25:$C$1381,0)),0)</f>
        <v>38958.5</v>
      </c>
      <c r="M106" s="13">
        <f>IFERROR(INDEX('SAP Trial Balance'!K$25:K$1381,MATCH('2023 OR'!$D106,'SAP Trial Balance'!$C$25:$C$1381,0)),0)</f>
        <v>38687.96</v>
      </c>
      <c r="N106" s="13">
        <f>IFERROR(INDEX('SAP Trial Balance'!L$25:L$1381,MATCH('2023 OR'!$D106,'SAP Trial Balance'!$C$25:$C$1381,0)),0)</f>
        <v>38417.410000000003</v>
      </c>
      <c r="O106" s="13">
        <f>IFERROR(INDEX('SAP Trial Balance'!M$25:M$1381,MATCH('2023 OR'!$D106,'SAP Trial Balance'!$C$25:$C$1381,0)),0)</f>
        <v>38146.86</v>
      </c>
      <c r="P106" s="13">
        <f>IFERROR(INDEX('SAP Trial Balance'!N$25:N$1381,MATCH('2023 OR'!$D106,'SAP Trial Balance'!$C$25:$C$1381,0)),0)</f>
        <v>37876.31</v>
      </c>
      <c r="Q106" s="13">
        <f>IFERROR(INDEX('SAP Trial Balance'!O$25:O$1381,MATCH('2023 OR'!$D106,'SAP Trial Balance'!$C$25:$C$1381,0)),0)</f>
        <v>0</v>
      </c>
      <c r="R106" s="13">
        <f>IFERROR(INDEX('SAP Trial Balance'!P$25:P$1381,MATCH('2023 OR'!$D106,'SAP Trial Balance'!$C$25:$C$1381,0)),0)</f>
        <v>0</v>
      </c>
      <c r="S106" s="14"/>
    </row>
    <row r="107" spans="1:19" x14ac:dyDescent="0.25">
      <c r="A107" s="9">
        <f t="shared" si="16"/>
        <v>99</v>
      </c>
      <c r="D107" s="51">
        <v>252034</v>
      </c>
      <c r="E107" s="51" t="s">
        <v>2554</v>
      </c>
      <c r="F107" s="64">
        <f>IFERROR(INDEX('DEC Prior Year'!$E$25:$E$1077,MATCH('2023 OR'!$D107,'DEC Prior Year'!$C$25:$C$1077,0)),0)</f>
        <v>0</v>
      </c>
      <c r="G107" s="13">
        <f>IFERROR(INDEX('SAP Trial Balance'!E$25:E$1381,MATCH('2023 OR'!$D107,'SAP Trial Balance'!$C$25:$C$1381,0)),0)</f>
        <v>0</v>
      </c>
      <c r="H107" s="13">
        <f>IFERROR(INDEX('SAP Trial Balance'!F$25:F$1381,MATCH('2023 OR'!$D107,'SAP Trial Balance'!$C$25:$C$1381,0)),0)</f>
        <v>0</v>
      </c>
      <c r="I107" s="13">
        <f>IFERROR(INDEX('SAP Trial Balance'!G$25:G$1381,MATCH('2023 OR'!$D107,'SAP Trial Balance'!$C$25:$C$1381,0)),0)</f>
        <v>0</v>
      </c>
      <c r="J107" s="13">
        <f>IFERROR(INDEX('SAP Trial Balance'!H$25:H$1381,MATCH('2023 OR'!$D107,'SAP Trial Balance'!$C$25:$C$1381,0)),0)</f>
        <v>0</v>
      </c>
      <c r="K107" s="13">
        <f>IFERROR(INDEX('SAP Trial Balance'!I$25:I$1381,MATCH('2023 OR'!$D107,'SAP Trial Balance'!$C$25:$C$1381,0)),0)</f>
        <v>0</v>
      </c>
      <c r="L107" s="13">
        <f>IFERROR(INDEX('SAP Trial Balance'!J$25:J$1381,MATCH('2023 OR'!$D107,'SAP Trial Balance'!$C$25:$C$1381,0)),0)</f>
        <v>0</v>
      </c>
      <c r="M107" s="13">
        <f>IFERROR(INDEX('SAP Trial Balance'!K$25:K$1381,MATCH('2023 OR'!$D107,'SAP Trial Balance'!$C$25:$C$1381,0)),0)</f>
        <v>0</v>
      </c>
      <c r="N107" s="13">
        <f>IFERROR(INDEX('SAP Trial Balance'!L$25:L$1381,MATCH('2023 OR'!$D107,'SAP Trial Balance'!$C$25:$C$1381,0)),0)</f>
        <v>0</v>
      </c>
      <c r="O107" s="13">
        <f>IFERROR(INDEX('SAP Trial Balance'!M$25:M$1381,MATCH('2023 OR'!$D107,'SAP Trial Balance'!$C$25:$C$1381,0)),0)</f>
        <v>0</v>
      </c>
      <c r="P107" s="13">
        <f>IFERROR(INDEX('SAP Trial Balance'!N$25:N$1381,MATCH('2023 OR'!$D107,'SAP Trial Balance'!$C$25:$C$1381,0)),0)</f>
        <v>0</v>
      </c>
      <c r="Q107" s="13">
        <f>IFERROR(INDEX('SAP Trial Balance'!O$25:O$1381,MATCH('2023 OR'!$D107,'SAP Trial Balance'!$C$25:$C$1381,0)),0)</f>
        <v>0</v>
      </c>
      <c r="R107" s="13">
        <f>IFERROR(INDEX('SAP Trial Balance'!P$25:P$1381,MATCH('2023 OR'!$D107,'SAP Trial Balance'!$C$25:$C$1381,0)),0)</f>
        <v>0</v>
      </c>
      <c r="S107" s="14"/>
    </row>
    <row r="108" spans="1:19" x14ac:dyDescent="0.25">
      <c r="A108" s="9">
        <f t="shared" si="16"/>
        <v>100</v>
      </c>
      <c r="D108" s="51">
        <v>252036</v>
      </c>
      <c r="E108" s="51" t="s">
        <v>2556</v>
      </c>
      <c r="F108" s="64">
        <f>IFERROR(INDEX('DEC Prior Year'!$E$25:$E$1077,MATCH('2023 OR'!$D108,'DEC Prior Year'!$C$25:$C$1077,0)),0)</f>
        <v>0</v>
      </c>
      <c r="G108" s="13">
        <f>IFERROR(INDEX('SAP Trial Balance'!E$25:E$1381,MATCH('2023 OR'!$D108,'SAP Trial Balance'!$C$25:$C$1381,0)),0)</f>
        <v>0</v>
      </c>
      <c r="H108" s="13">
        <f>IFERROR(INDEX('SAP Trial Balance'!F$25:F$1381,MATCH('2023 OR'!$D108,'SAP Trial Balance'!$C$25:$C$1381,0)),0)</f>
        <v>0</v>
      </c>
      <c r="I108" s="13">
        <f>IFERROR(INDEX('SAP Trial Balance'!G$25:G$1381,MATCH('2023 OR'!$D108,'SAP Trial Balance'!$C$25:$C$1381,0)),0)</f>
        <v>0</v>
      </c>
      <c r="J108" s="13">
        <f>IFERROR(INDEX('SAP Trial Balance'!H$25:H$1381,MATCH('2023 OR'!$D108,'SAP Trial Balance'!$C$25:$C$1381,0)),0)</f>
        <v>0</v>
      </c>
      <c r="K108" s="13">
        <f>IFERROR(INDEX('SAP Trial Balance'!I$25:I$1381,MATCH('2023 OR'!$D108,'SAP Trial Balance'!$C$25:$C$1381,0)),0)</f>
        <v>0</v>
      </c>
      <c r="L108" s="13">
        <f>IFERROR(INDEX('SAP Trial Balance'!J$25:J$1381,MATCH('2023 OR'!$D108,'SAP Trial Balance'!$C$25:$C$1381,0)),0)</f>
        <v>0</v>
      </c>
      <c r="M108" s="13">
        <f>IFERROR(INDEX('SAP Trial Balance'!K$25:K$1381,MATCH('2023 OR'!$D108,'SAP Trial Balance'!$C$25:$C$1381,0)),0)</f>
        <v>0</v>
      </c>
      <c r="N108" s="13">
        <f>IFERROR(INDEX('SAP Trial Balance'!L$25:L$1381,MATCH('2023 OR'!$D108,'SAP Trial Balance'!$C$25:$C$1381,0)),0)</f>
        <v>0</v>
      </c>
      <c r="O108" s="13">
        <f>IFERROR(INDEX('SAP Trial Balance'!M$25:M$1381,MATCH('2023 OR'!$D108,'SAP Trial Balance'!$C$25:$C$1381,0)),0)</f>
        <v>0</v>
      </c>
      <c r="P108" s="13">
        <f>IFERROR(INDEX('SAP Trial Balance'!N$25:N$1381,MATCH('2023 OR'!$D108,'SAP Trial Balance'!$C$25:$C$1381,0)),0)</f>
        <v>0</v>
      </c>
      <c r="Q108" s="13">
        <f>IFERROR(INDEX('SAP Trial Balance'!O$25:O$1381,MATCH('2023 OR'!$D108,'SAP Trial Balance'!$C$25:$C$1381,0)),0)</f>
        <v>0</v>
      </c>
      <c r="R108" s="13">
        <f>IFERROR(INDEX('SAP Trial Balance'!P$25:P$1381,MATCH('2023 OR'!$D108,'SAP Trial Balance'!$C$25:$C$1381,0)),0)</f>
        <v>0</v>
      </c>
      <c r="S108" s="14"/>
    </row>
    <row r="109" spans="1:19" x14ac:dyDescent="0.25">
      <c r="A109" s="9">
        <f t="shared" si="16"/>
        <v>101</v>
      </c>
      <c r="D109" s="51">
        <v>252038</v>
      </c>
      <c r="E109" s="51" t="s">
        <v>748</v>
      </c>
      <c r="F109" s="64">
        <f>IFERROR(INDEX('DEC Prior Year'!$E$25:$E$1077,MATCH('2023 OR'!$D109,'DEC Prior Year'!$C$25:$C$1077,0)),0)</f>
        <v>353905.5</v>
      </c>
      <c r="G109" s="13">
        <f>IFERROR(INDEX('SAP Trial Balance'!E$25:E$1381,MATCH('2023 OR'!$D109,'SAP Trial Balance'!$C$25:$C$1381,0)),0)</f>
        <v>352418.5</v>
      </c>
      <c r="H109" s="13">
        <f>IFERROR(INDEX('SAP Trial Balance'!F$25:F$1381,MATCH('2023 OR'!$D109,'SAP Trial Balance'!$C$25:$C$1381,0)),0)</f>
        <v>350931.5</v>
      </c>
      <c r="I109" s="13">
        <f>IFERROR(INDEX('SAP Trial Balance'!G$25:G$1381,MATCH('2023 OR'!$D109,'SAP Trial Balance'!$C$25:$C$1381,0)),0)</f>
        <v>349444.5</v>
      </c>
      <c r="J109" s="13">
        <f>IFERROR(INDEX('SAP Trial Balance'!H$25:H$1381,MATCH('2023 OR'!$D109,'SAP Trial Balance'!$C$25:$C$1381,0)),0)</f>
        <v>347957.5</v>
      </c>
      <c r="K109" s="13">
        <f>IFERROR(INDEX('SAP Trial Balance'!I$25:I$1381,MATCH('2023 OR'!$D109,'SAP Trial Balance'!$C$25:$C$1381,0)),0)</f>
        <v>346470.5</v>
      </c>
      <c r="L109" s="13">
        <f>IFERROR(INDEX('SAP Trial Balance'!J$25:J$1381,MATCH('2023 OR'!$D109,'SAP Trial Balance'!$C$25:$C$1381,0)),0)</f>
        <v>344983.5</v>
      </c>
      <c r="M109" s="13">
        <f>IFERROR(INDEX('SAP Trial Balance'!K$25:K$1381,MATCH('2023 OR'!$D109,'SAP Trial Balance'!$C$25:$C$1381,0)),0)</f>
        <v>343496.5</v>
      </c>
      <c r="N109" s="13">
        <f>IFERROR(INDEX('SAP Trial Balance'!L$25:L$1381,MATCH('2023 OR'!$D109,'SAP Trial Balance'!$C$25:$C$1381,0)),0)</f>
        <v>342009.5</v>
      </c>
      <c r="O109" s="13">
        <f>IFERROR(INDEX('SAP Trial Balance'!M$25:M$1381,MATCH('2023 OR'!$D109,'SAP Trial Balance'!$C$25:$C$1381,0)),0)</f>
        <v>340522.5</v>
      </c>
      <c r="P109" s="13">
        <f>IFERROR(INDEX('SAP Trial Balance'!N$25:N$1381,MATCH('2023 OR'!$D109,'SAP Trial Balance'!$C$25:$C$1381,0)),0)</f>
        <v>339035.5</v>
      </c>
      <c r="Q109" s="13">
        <f>IFERROR(INDEX('SAP Trial Balance'!O$25:O$1381,MATCH('2023 OR'!$D109,'SAP Trial Balance'!$C$25:$C$1381,0)),0)</f>
        <v>0</v>
      </c>
      <c r="R109" s="13">
        <f>IFERROR(INDEX('SAP Trial Balance'!P$25:P$1381,MATCH('2023 OR'!$D109,'SAP Trial Balance'!$C$25:$C$1381,0)),0)</f>
        <v>0</v>
      </c>
      <c r="S109" s="14"/>
    </row>
    <row r="110" spans="1:19" x14ac:dyDescent="0.25">
      <c r="A110" s="9">
        <f t="shared" si="16"/>
        <v>102</v>
      </c>
      <c r="D110" s="51">
        <v>252040</v>
      </c>
      <c r="E110" s="51" t="s">
        <v>749</v>
      </c>
      <c r="F110" s="64">
        <f>IFERROR(INDEX('DEC Prior Year'!$E$25:$E$1077,MATCH('2023 OR'!$D110,'DEC Prior Year'!$C$25:$C$1077,0)),0)</f>
        <v>41202.5</v>
      </c>
      <c r="G110" s="13">
        <f>IFERROR(INDEX('SAP Trial Balance'!E$25:E$1381,MATCH('2023 OR'!$D110,'SAP Trial Balance'!$C$25:$C$1381,0)),0)</f>
        <v>36052.19</v>
      </c>
      <c r="H110" s="13">
        <f>IFERROR(INDEX('SAP Trial Balance'!F$25:F$1381,MATCH('2023 OR'!$D110,'SAP Trial Balance'!$C$25:$C$1381,0)),0)</f>
        <v>30901.88</v>
      </c>
      <c r="I110" s="13">
        <f>IFERROR(INDEX('SAP Trial Balance'!G$25:G$1381,MATCH('2023 OR'!$D110,'SAP Trial Balance'!$C$25:$C$1381,0)),0)</f>
        <v>25751.57</v>
      </c>
      <c r="J110" s="13">
        <f>IFERROR(INDEX('SAP Trial Balance'!H$25:H$1381,MATCH('2023 OR'!$D110,'SAP Trial Balance'!$C$25:$C$1381,0)),0)</f>
        <v>20601.259999999998</v>
      </c>
      <c r="K110" s="13">
        <f>IFERROR(INDEX('SAP Trial Balance'!I$25:I$1381,MATCH('2023 OR'!$D110,'SAP Trial Balance'!$C$25:$C$1381,0)),0)</f>
        <v>15450.94</v>
      </c>
      <c r="L110" s="13">
        <f>IFERROR(INDEX('SAP Trial Balance'!J$25:J$1381,MATCH('2023 OR'!$D110,'SAP Trial Balance'!$C$25:$C$1381,0)),0)</f>
        <v>10300.629999999999</v>
      </c>
      <c r="M110" s="13">
        <f>IFERROR(INDEX('SAP Trial Balance'!K$25:K$1381,MATCH('2023 OR'!$D110,'SAP Trial Balance'!$C$25:$C$1381,0)),0)</f>
        <v>5150.3100000000004</v>
      </c>
      <c r="N110" s="13">
        <f>IFERROR(INDEX('SAP Trial Balance'!L$25:L$1381,MATCH('2023 OR'!$D110,'SAP Trial Balance'!$C$25:$C$1381,0)),0)</f>
        <v>0</v>
      </c>
      <c r="O110" s="13">
        <f>IFERROR(INDEX('SAP Trial Balance'!M$25:M$1381,MATCH('2023 OR'!$D110,'SAP Trial Balance'!$C$25:$C$1381,0)),0)</f>
        <v>0</v>
      </c>
      <c r="P110" s="13">
        <f>IFERROR(INDEX('SAP Trial Balance'!N$25:N$1381,MATCH('2023 OR'!$D110,'SAP Trial Balance'!$C$25:$C$1381,0)),0)</f>
        <v>0</v>
      </c>
      <c r="Q110" s="13">
        <f>IFERROR(INDEX('SAP Trial Balance'!O$25:O$1381,MATCH('2023 OR'!$D110,'SAP Trial Balance'!$C$25:$C$1381,0)),0)</f>
        <v>0</v>
      </c>
      <c r="R110" s="13">
        <f>IFERROR(INDEX('SAP Trial Balance'!P$25:P$1381,MATCH('2023 OR'!$D110,'SAP Trial Balance'!$C$25:$C$1381,0)),0)</f>
        <v>0</v>
      </c>
      <c r="S110" s="14"/>
    </row>
    <row r="111" spans="1:19" x14ac:dyDescent="0.25">
      <c r="A111" s="9">
        <f t="shared" si="16"/>
        <v>103</v>
      </c>
      <c r="D111" s="51">
        <v>252042</v>
      </c>
      <c r="E111" s="51" t="s">
        <v>750</v>
      </c>
      <c r="F111" s="64">
        <f>IFERROR(INDEX('DEC Prior Year'!$E$25:$E$1077,MATCH('2023 OR'!$D111,'DEC Prior Year'!$C$25:$C$1077,0)),0)</f>
        <v>485858.67</v>
      </c>
      <c r="G111" s="13">
        <f>IFERROR(INDEX('SAP Trial Balance'!E$25:E$1381,MATCH('2023 OR'!$D111,'SAP Trial Balance'!$C$25:$C$1381,0)),0)</f>
        <v>484171.66</v>
      </c>
      <c r="H111" s="13">
        <f>IFERROR(INDEX('SAP Trial Balance'!F$25:F$1381,MATCH('2023 OR'!$D111,'SAP Trial Balance'!$C$25:$C$1381,0)),0)</f>
        <v>482484.65</v>
      </c>
      <c r="I111" s="13">
        <f>IFERROR(INDEX('SAP Trial Balance'!G$25:G$1381,MATCH('2023 OR'!$D111,'SAP Trial Balance'!$C$25:$C$1381,0)),0)</f>
        <v>480797.64</v>
      </c>
      <c r="J111" s="13">
        <f>IFERROR(INDEX('SAP Trial Balance'!H$25:H$1381,MATCH('2023 OR'!$D111,'SAP Trial Balance'!$C$25:$C$1381,0)),0)</f>
        <v>479110.63</v>
      </c>
      <c r="K111" s="13">
        <f>IFERROR(INDEX('SAP Trial Balance'!I$25:I$1381,MATCH('2023 OR'!$D111,'SAP Trial Balance'!$C$25:$C$1381,0)),0)</f>
        <v>477423.62</v>
      </c>
      <c r="L111" s="13">
        <f>IFERROR(INDEX('SAP Trial Balance'!J$25:J$1381,MATCH('2023 OR'!$D111,'SAP Trial Balance'!$C$25:$C$1381,0)),0)</f>
        <v>475736.61</v>
      </c>
      <c r="M111" s="13">
        <f>IFERROR(INDEX('SAP Trial Balance'!K$25:K$1381,MATCH('2023 OR'!$D111,'SAP Trial Balance'!$C$25:$C$1381,0)),0)</f>
        <v>474049.6</v>
      </c>
      <c r="N111" s="13">
        <f>IFERROR(INDEX('SAP Trial Balance'!L$25:L$1381,MATCH('2023 OR'!$D111,'SAP Trial Balance'!$C$25:$C$1381,0)),0)</f>
        <v>472362.59</v>
      </c>
      <c r="O111" s="13">
        <f>IFERROR(INDEX('SAP Trial Balance'!M$25:M$1381,MATCH('2023 OR'!$D111,'SAP Trial Balance'!$C$25:$C$1381,0)),0)</f>
        <v>470675.58</v>
      </c>
      <c r="P111" s="13">
        <f>IFERROR(INDEX('SAP Trial Balance'!N$25:N$1381,MATCH('2023 OR'!$D111,'SAP Trial Balance'!$C$25:$C$1381,0)),0)</f>
        <v>468988.57</v>
      </c>
      <c r="Q111" s="13">
        <f>IFERROR(INDEX('SAP Trial Balance'!O$25:O$1381,MATCH('2023 OR'!$D111,'SAP Trial Balance'!$C$25:$C$1381,0)),0)</f>
        <v>0</v>
      </c>
      <c r="R111" s="13">
        <f>IFERROR(INDEX('SAP Trial Balance'!P$25:P$1381,MATCH('2023 OR'!$D111,'SAP Trial Balance'!$C$25:$C$1381,0)),0)</f>
        <v>0</v>
      </c>
      <c r="S111" s="14"/>
    </row>
    <row r="112" spans="1:19" x14ac:dyDescent="0.25">
      <c r="A112" s="9">
        <f t="shared" si="16"/>
        <v>104</v>
      </c>
      <c r="D112" s="51">
        <v>252044</v>
      </c>
      <c r="E112" s="51" t="s">
        <v>751</v>
      </c>
      <c r="F112" s="64">
        <f>IFERROR(INDEX('DEC Prior Year'!$E$25:$E$1077,MATCH('2023 OR'!$D112,'DEC Prior Year'!$C$25:$C$1077,0)),0)</f>
        <v>146028.95000000001</v>
      </c>
      <c r="G112" s="13">
        <f>IFERROR(INDEX('SAP Trial Balance'!E$25:E$1381,MATCH('2023 OR'!$D112,'SAP Trial Balance'!$C$25:$C$1381,0)),0)</f>
        <v>143467.04</v>
      </c>
      <c r="H112" s="13">
        <f>IFERROR(INDEX('SAP Trial Balance'!F$25:F$1381,MATCH('2023 OR'!$D112,'SAP Trial Balance'!$C$25:$C$1381,0)),0)</f>
        <v>140905.13</v>
      </c>
      <c r="I112" s="13">
        <f>IFERROR(INDEX('SAP Trial Balance'!G$25:G$1381,MATCH('2023 OR'!$D112,'SAP Trial Balance'!$C$25:$C$1381,0)),0)</f>
        <v>138343.22</v>
      </c>
      <c r="J112" s="13">
        <f>IFERROR(INDEX('SAP Trial Balance'!H$25:H$1381,MATCH('2023 OR'!$D112,'SAP Trial Balance'!$C$25:$C$1381,0)),0)</f>
        <v>135781.31</v>
      </c>
      <c r="K112" s="13">
        <f>IFERROR(INDEX('SAP Trial Balance'!I$25:I$1381,MATCH('2023 OR'!$D112,'SAP Trial Balance'!$C$25:$C$1381,0)),0)</f>
        <v>133219.4</v>
      </c>
      <c r="L112" s="13">
        <f>IFERROR(INDEX('SAP Trial Balance'!J$25:J$1381,MATCH('2023 OR'!$D112,'SAP Trial Balance'!$C$25:$C$1381,0)),0)</f>
        <v>130657.49</v>
      </c>
      <c r="M112" s="13">
        <f>IFERROR(INDEX('SAP Trial Balance'!K$25:K$1381,MATCH('2023 OR'!$D112,'SAP Trial Balance'!$C$25:$C$1381,0)),0)</f>
        <v>128095.58</v>
      </c>
      <c r="N112" s="13">
        <f>IFERROR(INDEX('SAP Trial Balance'!L$25:L$1381,MATCH('2023 OR'!$D112,'SAP Trial Balance'!$C$25:$C$1381,0)),0)</f>
        <v>125533.67</v>
      </c>
      <c r="O112" s="13">
        <f>IFERROR(INDEX('SAP Trial Balance'!M$25:M$1381,MATCH('2023 OR'!$D112,'SAP Trial Balance'!$C$25:$C$1381,0)),0)</f>
        <v>122971.76</v>
      </c>
      <c r="P112" s="13">
        <f>IFERROR(INDEX('SAP Trial Balance'!N$25:N$1381,MATCH('2023 OR'!$D112,'SAP Trial Balance'!$C$25:$C$1381,0)),0)</f>
        <v>120409.85</v>
      </c>
      <c r="Q112" s="13">
        <f>IFERROR(INDEX('SAP Trial Balance'!O$25:O$1381,MATCH('2023 OR'!$D112,'SAP Trial Balance'!$C$25:$C$1381,0)),0)</f>
        <v>0</v>
      </c>
      <c r="R112" s="13">
        <f>IFERROR(INDEX('SAP Trial Balance'!P$25:P$1381,MATCH('2023 OR'!$D112,'SAP Trial Balance'!$C$25:$C$1381,0)),0)</f>
        <v>0</v>
      </c>
      <c r="S112" s="14"/>
    </row>
    <row r="113" spans="1:19" x14ac:dyDescent="0.25">
      <c r="A113" s="9">
        <f t="shared" si="16"/>
        <v>105</v>
      </c>
      <c r="D113" s="51">
        <v>252046</v>
      </c>
      <c r="E113" s="51" t="s">
        <v>752</v>
      </c>
      <c r="F113" s="64">
        <f>IFERROR(INDEX('DEC Prior Year'!$E$25:$E$1077,MATCH('2023 OR'!$D113,'DEC Prior Year'!$C$25:$C$1077,0)),0)</f>
        <v>199403.76</v>
      </c>
      <c r="G113" s="13">
        <f>IFERROR(INDEX('SAP Trial Balance'!E$25:E$1381,MATCH('2023 OR'!$D113,'SAP Trial Balance'!$C$25:$C$1381,0)),0)</f>
        <v>195249.52</v>
      </c>
      <c r="H113" s="13">
        <f>IFERROR(INDEX('SAP Trial Balance'!F$25:F$1381,MATCH('2023 OR'!$D113,'SAP Trial Balance'!$C$25:$C$1381,0)),0)</f>
        <v>191095.27</v>
      </c>
      <c r="I113" s="13">
        <f>IFERROR(INDEX('SAP Trial Balance'!G$25:G$1381,MATCH('2023 OR'!$D113,'SAP Trial Balance'!$C$25:$C$1381,0)),0)</f>
        <v>186941.03</v>
      </c>
      <c r="J113" s="13">
        <f>IFERROR(INDEX('SAP Trial Balance'!H$25:H$1381,MATCH('2023 OR'!$D113,'SAP Trial Balance'!$C$25:$C$1381,0)),0)</f>
        <v>182786.79</v>
      </c>
      <c r="K113" s="13">
        <f>IFERROR(INDEX('SAP Trial Balance'!I$25:I$1381,MATCH('2023 OR'!$D113,'SAP Trial Balance'!$C$25:$C$1381,0)),0)</f>
        <v>178632.55</v>
      </c>
      <c r="L113" s="13">
        <f>IFERROR(INDEX('SAP Trial Balance'!J$25:J$1381,MATCH('2023 OR'!$D113,'SAP Trial Balance'!$C$25:$C$1381,0)),0)</f>
        <v>174478.31</v>
      </c>
      <c r="M113" s="13">
        <f>IFERROR(INDEX('SAP Trial Balance'!K$25:K$1381,MATCH('2023 OR'!$D113,'SAP Trial Balance'!$C$25:$C$1381,0)),0)</f>
        <v>170324.07</v>
      </c>
      <c r="N113" s="13">
        <f>IFERROR(INDEX('SAP Trial Balance'!L$25:L$1381,MATCH('2023 OR'!$D113,'SAP Trial Balance'!$C$25:$C$1381,0)),0)</f>
        <v>166169.82999999999</v>
      </c>
      <c r="O113" s="13">
        <f>IFERROR(INDEX('SAP Trial Balance'!M$25:M$1381,MATCH('2023 OR'!$D113,'SAP Trial Balance'!$C$25:$C$1381,0)),0)</f>
        <v>162015.57999999999</v>
      </c>
      <c r="P113" s="13">
        <f>IFERROR(INDEX('SAP Trial Balance'!N$25:N$1381,MATCH('2023 OR'!$D113,'SAP Trial Balance'!$C$25:$C$1381,0)),0)</f>
        <v>157861.32999999999</v>
      </c>
      <c r="Q113" s="13">
        <f>IFERROR(INDEX('SAP Trial Balance'!O$25:O$1381,MATCH('2023 OR'!$D113,'SAP Trial Balance'!$C$25:$C$1381,0)),0)</f>
        <v>0</v>
      </c>
      <c r="R113" s="13">
        <f>IFERROR(INDEX('SAP Trial Balance'!P$25:P$1381,MATCH('2023 OR'!$D113,'SAP Trial Balance'!$C$25:$C$1381,0)),0)</f>
        <v>0</v>
      </c>
      <c r="S113" s="14"/>
    </row>
    <row r="114" spans="1:19" x14ac:dyDescent="0.25">
      <c r="A114" s="9">
        <f t="shared" si="16"/>
        <v>106</v>
      </c>
      <c r="D114" s="51">
        <v>252048</v>
      </c>
      <c r="E114" s="51" t="s">
        <v>753</v>
      </c>
      <c r="F114" s="64">
        <f>IFERROR(INDEX('DEC Prior Year'!$E$25:$E$1077,MATCH('2023 OR'!$D114,'DEC Prior Year'!$C$25:$C$1077,0)),0)</f>
        <v>767561.78</v>
      </c>
      <c r="G114" s="13">
        <f>IFERROR(INDEX('SAP Trial Balance'!E$25:E$1381,MATCH('2023 OR'!$D114,'SAP Trial Balance'!$C$25:$C$1381,0)),0)</f>
        <v>764977.4</v>
      </c>
      <c r="H114" s="13">
        <f>IFERROR(INDEX('SAP Trial Balance'!F$25:F$1381,MATCH('2023 OR'!$D114,'SAP Trial Balance'!$C$25:$C$1381,0)),0)</f>
        <v>762393.02</v>
      </c>
      <c r="I114" s="13">
        <f>IFERROR(INDEX('SAP Trial Balance'!G$25:G$1381,MATCH('2023 OR'!$D114,'SAP Trial Balance'!$C$25:$C$1381,0)),0)</f>
        <v>759808.64</v>
      </c>
      <c r="J114" s="13">
        <f>IFERROR(INDEX('SAP Trial Balance'!H$25:H$1381,MATCH('2023 OR'!$D114,'SAP Trial Balance'!$C$25:$C$1381,0)),0)</f>
        <v>757224.26</v>
      </c>
      <c r="K114" s="13">
        <f>IFERROR(INDEX('SAP Trial Balance'!I$25:I$1381,MATCH('2023 OR'!$D114,'SAP Trial Balance'!$C$25:$C$1381,0)),0)</f>
        <v>754639.88</v>
      </c>
      <c r="L114" s="13">
        <f>IFERROR(INDEX('SAP Trial Balance'!J$25:J$1381,MATCH('2023 OR'!$D114,'SAP Trial Balance'!$C$25:$C$1381,0)),0)</f>
        <v>752055.49</v>
      </c>
      <c r="M114" s="13">
        <f>IFERROR(INDEX('SAP Trial Balance'!K$25:K$1381,MATCH('2023 OR'!$D114,'SAP Trial Balance'!$C$25:$C$1381,0)),0)</f>
        <v>749471.1</v>
      </c>
      <c r="N114" s="13">
        <f>IFERROR(INDEX('SAP Trial Balance'!L$25:L$1381,MATCH('2023 OR'!$D114,'SAP Trial Balance'!$C$25:$C$1381,0)),0)</f>
        <v>746886.71</v>
      </c>
      <c r="O114" s="13">
        <f>IFERROR(INDEX('SAP Trial Balance'!M$25:M$1381,MATCH('2023 OR'!$D114,'SAP Trial Balance'!$C$25:$C$1381,0)),0)</f>
        <v>744302.33</v>
      </c>
      <c r="P114" s="13">
        <f>IFERROR(INDEX('SAP Trial Balance'!N$25:N$1381,MATCH('2023 OR'!$D114,'SAP Trial Balance'!$C$25:$C$1381,0)),0)</f>
        <v>741717.95</v>
      </c>
      <c r="Q114" s="13">
        <f>IFERROR(INDEX('SAP Trial Balance'!O$25:O$1381,MATCH('2023 OR'!$D114,'SAP Trial Balance'!$C$25:$C$1381,0)),0)</f>
        <v>0</v>
      </c>
      <c r="R114" s="13">
        <f>IFERROR(INDEX('SAP Trial Balance'!P$25:P$1381,MATCH('2023 OR'!$D114,'SAP Trial Balance'!$C$25:$C$1381,0)),0)</f>
        <v>0</v>
      </c>
      <c r="S114" s="14"/>
    </row>
    <row r="115" spans="1:19" x14ac:dyDescent="0.25">
      <c r="A115" s="9">
        <f t="shared" si="16"/>
        <v>107</v>
      </c>
      <c r="D115" s="51">
        <v>252050</v>
      </c>
      <c r="E115" s="51" t="s">
        <v>754</v>
      </c>
      <c r="F115" s="64">
        <f>IFERROR(INDEX('DEC Prior Year'!$E$25:$E$1077,MATCH('2023 OR'!$D115,'DEC Prior Year'!$C$25:$C$1077,0)),0)</f>
        <v>268159.37</v>
      </c>
      <c r="G115" s="13">
        <f>IFERROR(INDEX('SAP Trial Balance'!E$25:E$1381,MATCH('2023 OR'!$D115,'SAP Trial Balance'!$C$25:$C$1381,0)),0)</f>
        <v>267291.53999999998</v>
      </c>
      <c r="H115" s="13">
        <f>IFERROR(INDEX('SAP Trial Balance'!F$25:F$1381,MATCH('2023 OR'!$D115,'SAP Trial Balance'!$C$25:$C$1381,0)),0)</f>
        <v>266423.71000000002</v>
      </c>
      <c r="I115" s="13">
        <f>IFERROR(INDEX('SAP Trial Balance'!G$25:G$1381,MATCH('2023 OR'!$D115,'SAP Trial Balance'!$C$25:$C$1381,0)),0)</f>
        <v>265555.88</v>
      </c>
      <c r="J115" s="13">
        <f>IFERROR(INDEX('SAP Trial Balance'!H$25:H$1381,MATCH('2023 OR'!$D115,'SAP Trial Balance'!$C$25:$C$1381,0)),0)</f>
        <v>264688.05</v>
      </c>
      <c r="K115" s="13">
        <f>IFERROR(INDEX('SAP Trial Balance'!I$25:I$1381,MATCH('2023 OR'!$D115,'SAP Trial Balance'!$C$25:$C$1381,0)),0)</f>
        <v>263820.21999999997</v>
      </c>
      <c r="L115" s="13">
        <f>IFERROR(INDEX('SAP Trial Balance'!J$25:J$1381,MATCH('2023 OR'!$D115,'SAP Trial Balance'!$C$25:$C$1381,0)),0)</f>
        <v>262952.39</v>
      </c>
      <c r="M115" s="13">
        <f>IFERROR(INDEX('SAP Trial Balance'!K$25:K$1381,MATCH('2023 OR'!$D115,'SAP Trial Balance'!$C$25:$C$1381,0)),0)</f>
        <v>262084.56</v>
      </c>
      <c r="N115" s="13">
        <f>IFERROR(INDEX('SAP Trial Balance'!L$25:L$1381,MATCH('2023 OR'!$D115,'SAP Trial Balance'!$C$25:$C$1381,0)),0)</f>
        <v>261216.73</v>
      </c>
      <c r="O115" s="13">
        <f>IFERROR(INDEX('SAP Trial Balance'!M$25:M$1381,MATCH('2023 OR'!$D115,'SAP Trial Balance'!$C$25:$C$1381,0)),0)</f>
        <v>260348.9</v>
      </c>
      <c r="P115" s="13">
        <f>IFERROR(INDEX('SAP Trial Balance'!N$25:N$1381,MATCH('2023 OR'!$D115,'SAP Trial Balance'!$C$25:$C$1381,0)),0)</f>
        <v>259481.07</v>
      </c>
      <c r="Q115" s="13">
        <f>IFERROR(INDEX('SAP Trial Balance'!O$25:O$1381,MATCH('2023 OR'!$D115,'SAP Trial Balance'!$C$25:$C$1381,0)),0)</f>
        <v>0</v>
      </c>
      <c r="R115" s="13">
        <f>IFERROR(INDEX('SAP Trial Balance'!P$25:P$1381,MATCH('2023 OR'!$D115,'SAP Trial Balance'!$C$25:$C$1381,0)),0)</f>
        <v>0</v>
      </c>
      <c r="S115" s="14"/>
    </row>
    <row r="116" spans="1:19" x14ac:dyDescent="0.25">
      <c r="A116" s="9">
        <f t="shared" si="16"/>
        <v>108</v>
      </c>
      <c r="D116" s="51">
        <v>252051</v>
      </c>
      <c r="E116" s="51" t="s">
        <v>2565</v>
      </c>
      <c r="F116" s="64">
        <f>IFERROR(INDEX('DEC Prior Year'!$E$25:$E$1077,MATCH('2023 OR'!$D116,'DEC Prior Year'!$C$25:$C$1077,0)),0)</f>
        <v>0</v>
      </c>
      <c r="G116" s="13">
        <f>IFERROR(INDEX('SAP Trial Balance'!E$25:E$1381,MATCH('2023 OR'!$D116,'SAP Trial Balance'!$C$25:$C$1381,0)),0)</f>
        <v>0</v>
      </c>
      <c r="H116" s="13">
        <f>IFERROR(INDEX('SAP Trial Balance'!F$25:F$1381,MATCH('2023 OR'!$D116,'SAP Trial Balance'!$C$25:$C$1381,0)),0)</f>
        <v>0</v>
      </c>
      <c r="I116" s="13">
        <f>IFERROR(INDEX('SAP Trial Balance'!G$25:G$1381,MATCH('2023 OR'!$D116,'SAP Trial Balance'!$C$25:$C$1381,0)),0)</f>
        <v>1270457.6499999999</v>
      </c>
      <c r="J116" s="13">
        <f>IFERROR(INDEX('SAP Trial Balance'!H$25:H$1381,MATCH('2023 OR'!$D116,'SAP Trial Balance'!$C$25:$C$1381,0)),0)</f>
        <v>1271188.05</v>
      </c>
      <c r="K116" s="13">
        <f>IFERROR(INDEX('SAP Trial Balance'!I$25:I$1381,MATCH('2023 OR'!$D116,'SAP Trial Balance'!$C$25:$C$1381,0)),0)</f>
        <v>1278408.6499999999</v>
      </c>
      <c r="L116" s="13">
        <f>IFERROR(INDEX('SAP Trial Balance'!J$25:J$1381,MATCH('2023 OR'!$D116,'SAP Trial Balance'!$C$25:$C$1381,0)),0)</f>
        <v>1270756.95</v>
      </c>
      <c r="M116" s="13">
        <f>IFERROR(INDEX('SAP Trial Balance'!K$25:K$1381,MATCH('2023 OR'!$D116,'SAP Trial Balance'!$C$25:$C$1381,0)),0)</f>
        <v>1259802.1499999999</v>
      </c>
      <c r="N116" s="13">
        <f>IFERROR(INDEX('SAP Trial Balance'!L$25:L$1381,MATCH('2023 OR'!$D116,'SAP Trial Balance'!$C$25:$C$1381,0)),0)</f>
        <v>1265560.3500000001</v>
      </c>
      <c r="O116" s="13">
        <f>IFERROR(INDEX('SAP Trial Balance'!M$25:M$1381,MATCH('2023 OR'!$D116,'SAP Trial Balance'!$C$25:$C$1381,0)),0)</f>
        <v>1251392.55</v>
      </c>
      <c r="P116" s="13">
        <f>IFERROR(INDEX('SAP Trial Balance'!N$25:N$1381,MATCH('2023 OR'!$D116,'SAP Trial Balance'!$C$25:$C$1381,0)),0)</f>
        <v>1226937.75</v>
      </c>
      <c r="Q116" s="13">
        <f>IFERROR(INDEX('SAP Trial Balance'!O$25:O$1381,MATCH('2023 OR'!$D116,'SAP Trial Balance'!$C$25:$C$1381,0)),0)</f>
        <v>2869.6</v>
      </c>
      <c r="R116" s="13">
        <f>IFERROR(INDEX('SAP Trial Balance'!P$25:P$1381,MATCH('2023 OR'!$D116,'SAP Trial Balance'!$C$25:$C$1381,0)),0)</f>
        <v>0</v>
      </c>
      <c r="S116" s="14"/>
    </row>
    <row r="117" spans="1:19" x14ac:dyDescent="0.25">
      <c r="A117" s="9">
        <f t="shared" si="16"/>
        <v>109</v>
      </c>
      <c r="D117" s="51">
        <v>252052</v>
      </c>
      <c r="E117" s="51" t="s">
        <v>755</v>
      </c>
      <c r="F117" s="64">
        <f>IFERROR(INDEX('DEC Prior Year'!$E$25:$E$1077,MATCH('2023 OR'!$D117,'DEC Prior Year'!$C$25:$C$1077,0)),0)</f>
        <v>962968.48</v>
      </c>
      <c r="G117" s="13">
        <f>IFERROR(INDEX('SAP Trial Balance'!E$25:E$1381,MATCH('2023 OR'!$D117,'SAP Trial Balance'!$C$25:$C$1381,0)),0)</f>
        <v>959940.28</v>
      </c>
      <c r="H117" s="13">
        <f>IFERROR(INDEX('SAP Trial Balance'!F$25:F$1381,MATCH('2023 OR'!$D117,'SAP Trial Balance'!$C$25:$C$1381,0)),0)</f>
        <v>956912.08</v>
      </c>
      <c r="I117" s="13">
        <f>IFERROR(INDEX('SAP Trial Balance'!G$25:G$1381,MATCH('2023 OR'!$D117,'SAP Trial Balance'!$C$25:$C$1381,0)),0)</f>
        <v>953883.87</v>
      </c>
      <c r="J117" s="13">
        <f>IFERROR(INDEX('SAP Trial Balance'!H$25:H$1381,MATCH('2023 OR'!$D117,'SAP Trial Balance'!$C$25:$C$1381,0)),0)</f>
        <v>950855.67</v>
      </c>
      <c r="K117" s="13">
        <f>IFERROR(INDEX('SAP Trial Balance'!I$25:I$1381,MATCH('2023 OR'!$D117,'SAP Trial Balance'!$C$25:$C$1381,0)),0)</f>
        <v>947827.47</v>
      </c>
      <c r="L117" s="13">
        <f>IFERROR(INDEX('SAP Trial Balance'!J$25:J$1381,MATCH('2023 OR'!$D117,'SAP Trial Balance'!$C$25:$C$1381,0)),0)</f>
        <v>944799.27</v>
      </c>
      <c r="M117" s="13">
        <f>IFERROR(INDEX('SAP Trial Balance'!K$25:K$1381,MATCH('2023 OR'!$D117,'SAP Trial Balance'!$C$25:$C$1381,0)),0)</f>
        <v>941771.07</v>
      </c>
      <c r="N117" s="13">
        <f>IFERROR(INDEX('SAP Trial Balance'!L$25:L$1381,MATCH('2023 OR'!$D117,'SAP Trial Balance'!$C$25:$C$1381,0)),0)</f>
        <v>938742.87</v>
      </c>
      <c r="O117" s="13">
        <f>IFERROR(INDEX('SAP Trial Balance'!M$25:M$1381,MATCH('2023 OR'!$D117,'SAP Trial Balance'!$C$25:$C$1381,0)),0)</f>
        <v>935714.66</v>
      </c>
      <c r="P117" s="13">
        <f>IFERROR(INDEX('SAP Trial Balance'!N$25:N$1381,MATCH('2023 OR'!$D117,'SAP Trial Balance'!$C$25:$C$1381,0)),0)</f>
        <v>932686.45</v>
      </c>
      <c r="Q117" s="13">
        <f>IFERROR(INDEX('SAP Trial Balance'!O$25:O$1381,MATCH('2023 OR'!$D117,'SAP Trial Balance'!$C$25:$C$1381,0)),0)</f>
        <v>0</v>
      </c>
      <c r="R117" s="13">
        <f>IFERROR(INDEX('SAP Trial Balance'!P$25:P$1381,MATCH('2023 OR'!$D117,'SAP Trial Balance'!$C$25:$C$1381,0)),0)</f>
        <v>0</v>
      </c>
      <c r="S117" s="14"/>
    </row>
    <row r="118" spans="1:19" x14ac:dyDescent="0.25">
      <c r="A118" s="9">
        <f t="shared" si="16"/>
        <v>110</v>
      </c>
      <c r="D118" s="51">
        <v>252053</v>
      </c>
      <c r="E118" s="51" t="s">
        <v>2568</v>
      </c>
      <c r="F118" s="64">
        <f>IFERROR(INDEX('DEC Prior Year'!$E$25:$E$1077,MATCH('2023 OR'!$D118,'DEC Prior Year'!$C$25:$C$1077,0)),0)</f>
        <v>0</v>
      </c>
      <c r="G118" s="13">
        <f>IFERROR(INDEX('SAP Trial Balance'!E$25:E$1381,MATCH('2023 OR'!$D118,'SAP Trial Balance'!$C$25:$C$1381,0)),0)</f>
        <v>0</v>
      </c>
      <c r="H118" s="13">
        <f>IFERROR(INDEX('SAP Trial Balance'!F$25:F$1381,MATCH('2023 OR'!$D118,'SAP Trial Balance'!$C$25:$C$1381,0)),0)</f>
        <v>15008.78</v>
      </c>
      <c r="I118" s="13">
        <f>IFERROR(INDEX('SAP Trial Balance'!G$25:G$1381,MATCH('2023 OR'!$D118,'SAP Trial Balance'!$C$25:$C$1381,0)),0)</f>
        <v>264658.19</v>
      </c>
      <c r="J118" s="13">
        <f>IFERROR(INDEX('SAP Trial Balance'!H$25:H$1381,MATCH('2023 OR'!$D118,'SAP Trial Balance'!$C$25:$C$1381,0)),0)</f>
        <v>264658.19</v>
      </c>
      <c r="K118" s="13">
        <f>IFERROR(INDEX('SAP Trial Balance'!I$25:I$1381,MATCH('2023 OR'!$D118,'SAP Trial Balance'!$C$25:$C$1381,0)),0)</f>
        <v>264658.19</v>
      </c>
      <c r="L118" s="13">
        <f>IFERROR(INDEX('SAP Trial Balance'!J$25:J$1381,MATCH('2023 OR'!$D118,'SAP Trial Balance'!$C$25:$C$1381,0)),0)</f>
        <v>264658.19</v>
      </c>
      <c r="M118" s="13">
        <f>IFERROR(INDEX('SAP Trial Balance'!K$25:K$1381,MATCH('2023 OR'!$D118,'SAP Trial Balance'!$C$25:$C$1381,0)),0)</f>
        <v>264658.19</v>
      </c>
      <c r="N118" s="13">
        <f>IFERROR(INDEX('SAP Trial Balance'!L$25:L$1381,MATCH('2023 OR'!$D118,'SAP Trial Balance'!$C$25:$C$1381,0)),0)</f>
        <v>363329.36</v>
      </c>
      <c r="O118" s="13">
        <f>IFERROR(INDEX('SAP Trial Balance'!M$25:M$1381,MATCH('2023 OR'!$D118,'SAP Trial Balance'!$C$25:$C$1381,0)),0)</f>
        <v>363329.36</v>
      </c>
      <c r="P118" s="13">
        <f>IFERROR(INDEX('SAP Trial Balance'!N$25:N$1381,MATCH('2023 OR'!$D118,'SAP Trial Balance'!$C$25:$C$1381,0)),0)</f>
        <v>363329.36</v>
      </c>
      <c r="Q118" s="13">
        <f>IFERROR(INDEX('SAP Trial Balance'!O$25:O$1381,MATCH('2023 OR'!$D118,'SAP Trial Balance'!$C$25:$C$1381,0)),0)</f>
        <v>0</v>
      </c>
      <c r="R118" s="13">
        <f>IFERROR(INDEX('SAP Trial Balance'!P$25:P$1381,MATCH('2023 OR'!$D118,'SAP Trial Balance'!$C$25:$C$1381,0)),0)</f>
        <v>0</v>
      </c>
      <c r="S118" s="14"/>
    </row>
    <row r="119" spans="1:19" x14ac:dyDescent="0.25">
      <c r="A119" s="9">
        <f t="shared" si="16"/>
        <v>111</v>
      </c>
      <c r="D119" s="51">
        <v>252054</v>
      </c>
      <c r="E119" s="51" t="s">
        <v>756</v>
      </c>
      <c r="F119" s="64">
        <f>IFERROR(INDEX('DEC Prior Year'!$E$25:$E$1077,MATCH('2023 OR'!$D119,'DEC Prior Year'!$C$25:$C$1077,0)),0)</f>
        <v>367451.96</v>
      </c>
      <c r="G119" s="13">
        <f>IFERROR(INDEX('SAP Trial Balance'!E$25:E$1381,MATCH('2023 OR'!$D119,'SAP Trial Balance'!$C$25:$C$1381,0)),0)</f>
        <v>362741.04</v>
      </c>
      <c r="H119" s="13">
        <f>IFERROR(INDEX('SAP Trial Balance'!F$25:F$1381,MATCH('2023 OR'!$D119,'SAP Trial Balance'!$C$25:$C$1381,0)),0)</f>
        <v>358030.12</v>
      </c>
      <c r="I119" s="13">
        <f>IFERROR(INDEX('SAP Trial Balance'!G$25:G$1381,MATCH('2023 OR'!$D119,'SAP Trial Balance'!$C$25:$C$1381,0)),0)</f>
        <v>353319.2</v>
      </c>
      <c r="J119" s="13">
        <f>IFERROR(INDEX('SAP Trial Balance'!H$25:H$1381,MATCH('2023 OR'!$D119,'SAP Trial Balance'!$C$25:$C$1381,0)),0)</f>
        <v>348608.28</v>
      </c>
      <c r="K119" s="13">
        <f>IFERROR(INDEX('SAP Trial Balance'!I$25:I$1381,MATCH('2023 OR'!$D119,'SAP Trial Balance'!$C$25:$C$1381,0)),0)</f>
        <v>343897.36</v>
      </c>
      <c r="L119" s="13">
        <f>IFERROR(INDEX('SAP Trial Balance'!J$25:J$1381,MATCH('2023 OR'!$D119,'SAP Trial Balance'!$C$25:$C$1381,0)),0)</f>
        <v>339186.44</v>
      </c>
      <c r="M119" s="13">
        <f>IFERROR(INDEX('SAP Trial Balance'!K$25:K$1381,MATCH('2023 OR'!$D119,'SAP Trial Balance'!$C$25:$C$1381,0)),0)</f>
        <v>334475.52000000002</v>
      </c>
      <c r="N119" s="13">
        <f>IFERROR(INDEX('SAP Trial Balance'!L$25:L$1381,MATCH('2023 OR'!$D119,'SAP Trial Balance'!$C$25:$C$1381,0)),0)</f>
        <v>329764.59999999998</v>
      </c>
      <c r="O119" s="13">
        <f>IFERROR(INDEX('SAP Trial Balance'!M$25:M$1381,MATCH('2023 OR'!$D119,'SAP Trial Balance'!$C$25:$C$1381,0)),0)</f>
        <v>325053.68</v>
      </c>
      <c r="P119" s="13">
        <f>IFERROR(INDEX('SAP Trial Balance'!N$25:N$1381,MATCH('2023 OR'!$D119,'SAP Trial Balance'!$C$25:$C$1381,0)),0)</f>
        <v>320342.76</v>
      </c>
      <c r="Q119" s="13">
        <f>IFERROR(INDEX('SAP Trial Balance'!O$25:O$1381,MATCH('2023 OR'!$D119,'SAP Trial Balance'!$C$25:$C$1381,0)),0)</f>
        <v>0</v>
      </c>
      <c r="R119" s="13">
        <f>IFERROR(INDEX('SAP Trial Balance'!P$25:P$1381,MATCH('2023 OR'!$D119,'SAP Trial Balance'!$C$25:$C$1381,0)),0)</f>
        <v>0</v>
      </c>
      <c r="S119" s="14"/>
    </row>
    <row r="120" spans="1:19" x14ac:dyDescent="0.25">
      <c r="A120" s="9">
        <f t="shared" si="16"/>
        <v>112</v>
      </c>
      <c r="D120" s="51">
        <v>252055</v>
      </c>
      <c r="E120" s="51" t="s">
        <v>2571</v>
      </c>
      <c r="F120" s="64">
        <f>IFERROR(INDEX('DEC Prior Year'!$E$25:$E$1077,MATCH('2023 OR'!$D120,'DEC Prior Year'!$C$25:$C$1077,0)),0)</f>
        <v>0</v>
      </c>
      <c r="G120" s="13">
        <f>IFERROR(INDEX('SAP Trial Balance'!E$25:E$1381,MATCH('2023 OR'!$D120,'SAP Trial Balance'!$C$25:$C$1381,0)),0)</f>
        <v>0</v>
      </c>
      <c r="H120" s="13">
        <f>IFERROR(INDEX('SAP Trial Balance'!F$25:F$1381,MATCH('2023 OR'!$D120,'SAP Trial Balance'!$C$25:$C$1381,0)),0)</f>
        <v>9434.09</v>
      </c>
      <c r="I120" s="13">
        <f>IFERROR(INDEX('SAP Trial Balance'!G$25:G$1381,MATCH('2023 OR'!$D120,'SAP Trial Balance'!$C$25:$C$1381,0)),0)</f>
        <v>166356.57999999999</v>
      </c>
      <c r="J120" s="13">
        <f>IFERROR(INDEX('SAP Trial Balance'!H$25:H$1381,MATCH('2023 OR'!$D120,'SAP Trial Balance'!$C$25:$C$1381,0)),0)</f>
        <v>166356.57999999999</v>
      </c>
      <c r="K120" s="13">
        <f>IFERROR(INDEX('SAP Trial Balance'!I$25:I$1381,MATCH('2023 OR'!$D120,'SAP Trial Balance'!$C$25:$C$1381,0)),0)</f>
        <v>166356.57999999999</v>
      </c>
      <c r="L120" s="13">
        <f>IFERROR(INDEX('SAP Trial Balance'!J$25:J$1381,MATCH('2023 OR'!$D120,'SAP Trial Balance'!$C$25:$C$1381,0)),0)</f>
        <v>166356.57999999999</v>
      </c>
      <c r="M120" s="13">
        <f>IFERROR(INDEX('SAP Trial Balance'!K$25:K$1381,MATCH('2023 OR'!$D120,'SAP Trial Balance'!$C$25:$C$1381,0)),0)</f>
        <v>166356.57999999999</v>
      </c>
      <c r="N120" s="13">
        <f>IFERROR(INDEX('SAP Trial Balance'!L$25:L$1381,MATCH('2023 OR'!$D120,'SAP Trial Balance'!$C$25:$C$1381,0)),0)</f>
        <v>232907.8</v>
      </c>
      <c r="O120" s="13">
        <f>IFERROR(INDEX('SAP Trial Balance'!M$25:M$1381,MATCH('2023 OR'!$D120,'SAP Trial Balance'!$C$25:$C$1381,0)),0)</f>
        <v>232907.8</v>
      </c>
      <c r="P120" s="13">
        <f>IFERROR(INDEX('SAP Trial Balance'!N$25:N$1381,MATCH('2023 OR'!$D120,'SAP Trial Balance'!$C$25:$C$1381,0)),0)</f>
        <v>232907.8</v>
      </c>
      <c r="Q120" s="13">
        <f>IFERROR(INDEX('SAP Trial Balance'!O$25:O$1381,MATCH('2023 OR'!$D120,'SAP Trial Balance'!$C$25:$C$1381,0)),0)</f>
        <v>0</v>
      </c>
      <c r="R120" s="13">
        <f>IFERROR(INDEX('SAP Trial Balance'!P$25:P$1381,MATCH('2023 OR'!$D120,'SAP Trial Balance'!$C$25:$C$1381,0)),0)</f>
        <v>0</v>
      </c>
      <c r="S120" s="14"/>
    </row>
    <row r="121" spans="1:19" x14ac:dyDescent="0.25">
      <c r="A121" s="9">
        <f t="shared" si="16"/>
        <v>113</v>
      </c>
      <c r="D121" s="51">
        <v>252056</v>
      </c>
      <c r="E121" s="51" t="s">
        <v>757</v>
      </c>
      <c r="F121" s="64">
        <f>IFERROR(INDEX('DEC Prior Year'!$E$25:$E$1077,MATCH('2023 OR'!$D121,'DEC Prior Year'!$C$25:$C$1077,0)),0)</f>
        <v>2213081.3199999998</v>
      </c>
      <c r="G121" s="13">
        <f>IFERROR(INDEX('SAP Trial Balance'!E$25:E$1381,MATCH('2023 OR'!$D121,'SAP Trial Balance'!$C$25:$C$1381,0)),0)</f>
        <v>2206313.5</v>
      </c>
      <c r="H121" s="13">
        <f>IFERROR(INDEX('SAP Trial Balance'!F$25:F$1381,MATCH('2023 OR'!$D121,'SAP Trial Balance'!$C$25:$C$1381,0)),0)</f>
        <v>2199545.6800000002</v>
      </c>
      <c r="I121" s="13">
        <f>IFERROR(INDEX('SAP Trial Balance'!G$25:G$1381,MATCH('2023 OR'!$D121,'SAP Trial Balance'!$C$25:$C$1381,0)),0)</f>
        <v>2192777.85</v>
      </c>
      <c r="J121" s="13">
        <f>IFERROR(INDEX('SAP Trial Balance'!H$25:H$1381,MATCH('2023 OR'!$D121,'SAP Trial Balance'!$C$25:$C$1381,0)),0)</f>
        <v>2186010.02</v>
      </c>
      <c r="K121" s="13">
        <f>IFERROR(INDEX('SAP Trial Balance'!I$25:I$1381,MATCH('2023 OR'!$D121,'SAP Trial Balance'!$C$25:$C$1381,0)),0)</f>
        <v>2179242.1800000002</v>
      </c>
      <c r="L121" s="13">
        <f>IFERROR(INDEX('SAP Trial Balance'!J$25:J$1381,MATCH('2023 OR'!$D121,'SAP Trial Balance'!$C$25:$C$1381,0)),0)</f>
        <v>2172474.35</v>
      </c>
      <c r="M121" s="13">
        <f>IFERROR(INDEX('SAP Trial Balance'!K$25:K$1381,MATCH('2023 OR'!$D121,'SAP Trial Balance'!$C$25:$C$1381,0)),0)</f>
        <v>2165706.5299999998</v>
      </c>
      <c r="N121" s="13">
        <f>IFERROR(INDEX('SAP Trial Balance'!L$25:L$1381,MATCH('2023 OR'!$D121,'SAP Trial Balance'!$C$25:$C$1381,0)),0)</f>
        <v>2158938.7000000002</v>
      </c>
      <c r="O121" s="13">
        <f>IFERROR(INDEX('SAP Trial Balance'!M$25:M$1381,MATCH('2023 OR'!$D121,'SAP Trial Balance'!$C$25:$C$1381,0)),0)</f>
        <v>2152170.86</v>
      </c>
      <c r="P121" s="13">
        <f>IFERROR(INDEX('SAP Trial Balance'!N$25:N$1381,MATCH('2023 OR'!$D121,'SAP Trial Balance'!$C$25:$C$1381,0)),0)</f>
        <v>2145403.04</v>
      </c>
      <c r="Q121" s="13">
        <f>IFERROR(INDEX('SAP Trial Balance'!O$25:O$1381,MATCH('2023 OR'!$D121,'SAP Trial Balance'!$C$25:$C$1381,0)),0)</f>
        <v>0</v>
      </c>
      <c r="R121" s="13">
        <f>IFERROR(INDEX('SAP Trial Balance'!P$25:P$1381,MATCH('2023 OR'!$D121,'SAP Trial Balance'!$C$25:$C$1381,0)),0)</f>
        <v>0</v>
      </c>
      <c r="S121" s="14"/>
    </row>
    <row r="122" spans="1:19" x14ac:dyDescent="0.25">
      <c r="A122" s="9">
        <f t="shared" si="16"/>
        <v>114</v>
      </c>
      <c r="D122" s="51">
        <v>252057</v>
      </c>
      <c r="E122" s="51" t="s">
        <v>758</v>
      </c>
      <c r="F122" s="64">
        <f>IFERROR(INDEX('DEC Prior Year'!$E$25:$E$1077,MATCH('2023 OR'!$D122,'DEC Prior Year'!$C$25:$C$1077,0)),0)</f>
        <v>586739.5</v>
      </c>
      <c r="G122" s="13">
        <f>IFERROR(INDEX('SAP Trial Balance'!E$25:E$1381,MATCH('2023 OR'!$D122,'SAP Trial Balance'!$C$25:$C$1381,0)),0)</f>
        <v>768280.54</v>
      </c>
      <c r="H122" s="13">
        <f>IFERROR(INDEX('SAP Trial Balance'!F$25:F$1381,MATCH('2023 OR'!$D122,'SAP Trial Balance'!$C$25:$C$1381,0)),0)</f>
        <v>801888.39</v>
      </c>
      <c r="I122" s="13">
        <f>IFERROR(INDEX('SAP Trial Balance'!G$25:G$1381,MATCH('2023 OR'!$D122,'SAP Trial Balance'!$C$25:$C$1381,0)),0)</f>
        <v>463471.49</v>
      </c>
      <c r="J122" s="13">
        <f>IFERROR(INDEX('SAP Trial Balance'!H$25:H$1381,MATCH('2023 OR'!$D122,'SAP Trial Balance'!$C$25:$C$1381,0)),0)</f>
        <v>462176.88</v>
      </c>
      <c r="K122" s="13">
        <f>IFERROR(INDEX('SAP Trial Balance'!I$25:I$1381,MATCH('2023 OR'!$D122,'SAP Trial Balance'!$C$25:$C$1381,0)),0)</f>
        <v>460882.27</v>
      </c>
      <c r="L122" s="13">
        <f>IFERROR(INDEX('SAP Trial Balance'!J$25:J$1381,MATCH('2023 OR'!$D122,'SAP Trial Balance'!$C$25:$C$1381,0)),0)</f>
        <v>463570.66</v>
      </c>
      <c r="M122" s="13">
        <f>IFERROR(INDEX('SAP Trial Balance'!K$25:K$1381,MATCH('2023 OR'!$D122,'SAP Trial Balance'!$C$25:$C$1381,0)),0)</f>
        <v>470886.55</v>
      </c>
      <c r="N122" s="13">
        <f>IFERROR(INDEX('SAP Trial Balance'!L$25:L$1381,MATCH('2023 OR'!$D122,'SAP Trial Balance'!$C$25:$C$1381,0)),0)</f>
        <v>478378.94</v>
      </c>
      <c r="O122" s="13">
        <f>IFERROR(INDEX('SAP Trial Balance'!M$25:M$1381,MATCH('2023 OR'!$D122,'SAP Trial Balance'!$C$25:$C$1381,0)),0)</f>
        <v>455703.83</v>
      </c>
      <c r="P122" s="13">
        <f>IFERROR(INDEX('SAP Trial Balance'!N$25:N$1381,MATCH('2023 OR'!$D122,'SAP Trial Balance'!$C$25:$C$1381,0)),0)</f>
        <v>454409.22</v>
      </c>
      <c r="Q122" s="13">
        <f>IFERROR(INDEX('SAP Trial Balance'!O$25:O$1381,MATCH('2023 OR'!$D122,'SAP Trial Balance'!$C$25:$C$1381,0)),0)</f>
        <v>0</v>
      </c>
      <c r="R122" s="13">
        <f>IFERROR(INDEX('SAP Trial Balance'!P$25:P$1381,MATCH('2023 OR'!$D122,'SAP Trial Balance'!$C$25:$C$1381,0)),0)</f>
        <v>0</v>
      </c>
      <c r="S122" s="14"/>
    </row>
    <row r="123" spans="1:19" x14ac:dyDescent="0.25">
      <c r="A123" s="9">
        <f t="shared" si="16"/>
        <v>115</v>
      </c>
      <c r="D123" s="51">
        <v>252058</v>
      </c>
      <c r="E123" s="51" t="s">
        <v>759</v>
      </c>
      <c r="F123" s="64">
        <f>IFERROR(INDEX('DEC Prior Year'!$E$25:$E$1077,MATCH('2023 OR'!$D123,'DEC Prior Year'!$C$25:$C$1077,0)),0)</f>
        <v>1373848.45</v>
      </c>
      <c r="G123" s="13">
        <f>IFERROR(INDEX('SAP Trial Balance'!E$25:E$1381,MATCH('2023 OR'!$D123,'SAP Trial Balance'!$C$25:$C$1381,0)),0)</f>
        <v>1369900.61</v>
      </c>
      <c r="H123" s="13">
        <f>IFERROR(INDEX('SAP Trial Balance'!F$25:F$1381,MATCH('2023 OR'!$D123,'SAP Trial Balance'!$C$25:$C$1381,0)),0)</f>
        <v>1365952.78</v>
      </c>
      <c r="I123" s="13">
        <f>IFERROR(INDEX('SAP Trial Balance'!G$25:G$1381,MATCH('2023 OR'!$D123,'SAP Trial Balance'!$C$25:$C$1381,0)),0)</f>
        <v>1362004.94</v>
      </c>
      <c r="J123" s="13">
        <f>IFERROR(INDEX('SAP Trial Balance'!H$25:H$1381,MATCH('2023 OR'!$D123,'SAP Trial Balance'!$C$25:$C$1381,0)),0)</f>
        <v>1358057.1</v>
      </c>
      <c r="K123" s="13">
        <f>IFERROR(INDEX('SAP Trial Balance'!I$25:I$1381,MATCH('2023 OR'!$D123,'SAP Trial Balance'!$C$25:$C$1381,0)),0)</f>
        <v>1354109.26</v>
      </c>
      <c r="L123" s="13">
        <f>IFERROR(INDEX('SAP Trial Balance'!J$25:J$1381,MATCH('2023 OR'!$D123,'SAP Trial Balance'!$C$25:$C$1381,0)),0)</f>
        <v>1350161.42</v>
      </c>
      <c r="M123" s="13">
        <f>IFERROR(INDEX('SAP Trial Balance'!K$25:K$1381,MATCH('2023 OR'!$D123,'SAP Trial Balance'!$C$25:$C$1381,0)),0)</f>
        <v>1346213.58</v>
      </c>
      <c r="N123" s="13">
        <f>IFERROR(INDEX('SAP Trial Balance'!L$25:L$1381,MATCH('2023 OR'!$D123,'SAP Trial Balance'!$C$25:$C$1381,0)),0)</f>
        <v>1342265.74</v>
      </c>
      <c r="O123" s="13">
        <f>IFERROR(INDEX('SAP Trial Balance'!M$25:M$1381,MATCH('2023 OR'!$D123,'SAP Trial Balance'!$C$25:$C$1381,0)),0)</f>
        <v>1338317.8899999999</v>
      </c>
      <c r="P123" s="13">
        <f>IFERROR(INDEX('SAP Trial Balance'!N$25:N$1381,MATCH('2023 OR'!$D123,'SAP Trial Balance'!$C$25:$C$1381,0)),0)</f>
        <v>1334370.05</v>
      </c>
      <c r="Q123" s="13">
        <f>IFERROR(INDEX('SAP Trial Balance'!O$25:O$1381,MATCH('2023 OR'!$D123,'SAP Trial Balance'!$C$25:$C$1381,0)),0)</f>
        <v>0</v>
      </c>
      <c r="R123" s="13">
        <f>IFERROR(INDEX('SAP Trial Balance'!P$25:P$1381,MATCH('2023 OR'!$D123,'SAP Trial Balance'!$C$25:$C$1381,0)),0)</f>
        <v>0</v>
      </c>
      <c r="S123" s="14"/>
    </row>
    <row r="124" spans="1:19" x14ac:dyDescent="0.25">
      <c r="A124" s="9">
        <f t="shared" si="16"/>
        <v>116</v>
      </c>
      <c r="D124" s="51">
        <v>252059</v>
      </c>
      <c r="E124" s="51" t="s">
        <v>760</v>
      </c>
      <c r="F124" s="64">
        <f>IFERROR(INDEX('DEC Prior Year'!$E$25:$E$1077,MATCH('2023 OR'!$D124,'DEC Prior Year'!$C$25:$C$1077,0)),0)</f>
        <v>562873.94999999995</v>
      </c>
      <c r="G124" s="13">
        <f>IFERROR(INDEX('SAP Trial Balance'!E$25:E$1381,MATCH('2023 OR'!$D124,'SAP Trial Balance'!$C$25:$C$1381,0)),0)</f>
        <v>574797.27</v>
      </c>
      <c r="H124" s="13">
        <f>IFERROR(INDEX('SAP Trial Balance'!F$25:F$1381,MATCH('2023 OR'!$D124,'SAP Trial Balance'!$C$25:$C$1381,0)),0)</f>
        <v>573220.59</v>
      </c>
      <c r="I124" s="13">
        <f>IFERROR(INDEX('SAP Trial Balance'!G$25:G$1381,MATCH('2023 OR'!$D124,'SAP Trial Balance'!$C$25:$C$1381,0)),0)</f>
        <v>571605.88</v>
      </c>
      <c r="J124" s="13">
        <f>IFERROR(INDEX('SAP Trial Balance'!H$25:H$1381,MATCH('2023 OR'!$D124,'SAP Trial Balance'!$C$25:$C$1381,0)),0)</f>
        <v>569991.17000000004</v>
      </c>
      <c r="K124" s="13">
        <f>IFERROR(INDEX('SAP Trial Balance'!I$25:I$1381,MATCH('2023 OR'!$D124,'SAP Trial Balance'!$C$25:$C$1381,0)),0)</f>
        <v>568376.46</v>
      </c>
      <c r="L124" s="13">
        <f>IFERROR(INDEX('SAP Trial Balance'!J$25:J$1381,MATCH('2023 OR'!$D124,'SAP Trial Balance'!$C$25:$C$1381,0)),0)</f>
        <v>566761.75</v>
      </c>
      <c r="M124" s="13">
        <f>IFERROR(INDEX('SAP Trial Balance'!K$25:K$1381,MATCH('2023 OR'!$D124,'SAP Trial Balance'!$C$25:$C$1381,0)),0)</f>
        <v>565147.05000000005</v>
      </c>
      <c r="N124" s="13">
        <f>IFERROR(INDEX('SAP Trial Balance'!L$25:L$1381,MATCH('2023 OR'!$D124,'SAP Trial Balance'!$C$25:$C$1381,0)),0)</f>
        <v>563532.35</v>
      </c>
      <c r="O124" s="13">
        <f>IFERROR(INDEX('SAP Trial Balance'!M$25:M$1381,MATCH('2023 OR'!$D124,'SAP Trial Balance'!$C$25:$C$1381,0)),0)</f>
        <v>561917.64</v>
      </c>
      <c r="P124" s="13">
        <f>IFERROR(INDEX('SAP Trial Balance'!N$25:N$1381,MATCH('2023 OR'!$D124,'SAP Trial Balance'!$C$25:$C$1381,0)),0)</f>
        <v>560302.93999999994</v>
      </c>
      <c r="Q124" s="13">
        <f>IFERROR(INDEX('SAP Trial Balance'!O$25:O$1381,MATCH('2023 OR'!$D124,'SAP Trial Balance'!$C$25:$C$1381,0)),0)</f>
        <v>0</v>
      </c>
      <c r="R124" s="13">
        <f>IFERROR(INDEX('SAP Trial Balance'!P$25:P$1381,MATCH('2023 OR'!$D124,'SAP Trial Balance'!$C$25:$C$1381,0)),0)</f>
        <v>0</v>
      </c>
      <c r="S124" s="14"/>
    </row>
    <row r="125" spans="1:19" x14ac:dyDescent="0.25">
      <c r="A125" s="9">
        <f t="shared" si="16"/>
        <v>117</v>
      </c>
      <c r="D125" s="51">
        <v>252061</v>
      </c>
      <c r="E125" s="51" t="s">
        <v>2577</v>
      </c>
      <c r="F125" s="64">
        <f>IFERROR(INDEX('DEC Prior Year'!$E$25:$E$1077,MATCH('2023 OR'!$D125,'DEC Prior Year'!$C$25:$C$1077,0)),0)</f>
        <v>0</v>
      </c>
      <c r="G125" s="13">
        <f>IFERROR(INDEX('SAP Trial Balance'!E$25:E$1381,MATCH('2023 OR'!$D125,'SAP Trial Balance'!$C$25:$C$1381,0)),0)</f>
        <v>0</v>
      </c>
      <c r="H125" s="13">
        <f>IFERROR(INDEX('SAP Trial Balance'!F$25:F$1381,MATCH('2023 OR'!$D125,'SAP Trial Balance'!$C$25:$C$1381,0)),0)</f>
        <v>0</v>
      </c>
      <c r="I125" s="13">
        <f>IFERROR(INDEX('SAP Trial Balance'!G$25:G$1381,MATCH('2023 OR'!$D125,'SAP Trial Balance'!$C$25:$C$1381,0)),0)</f>
        <v>0</v>
      </c>
      <c r="J125" s="13">
        <f>IFERROR(INDEX('SAP Trial Balance'!H$25:H$1381,MATCH('2023 OR'!$D125,'SAP Trial Balance'!$C$25:$C$1381,0)),0)</f>
        <v>0</v>
      </c>
      <c r="K125" s="13">
        <f>IFERROR(INDEX('SAP Trial Balance'!I$25:I$1381,MATCH('2023 OR'!$D125,'SAP Trial Balance'!$C$25:$C$1381,0)),0)</f>
        <v>0</v>
      </c>
      <c r="L125" s="13">
        <f>IFERROR(INDEX('SAP Trial Balance'!J$25:J$1381,MATCH('2023 OR'!$D125,'SAP Trial Balance'!$C$25:$C$1381,0)),0)</f>
        <v>0</v>
      </c>
      <c r="M125" s="13">
        <f>IFERROR(INDEX('SAP Trial Balance'!K$25:K$1381,MATCH('2023 OR'!$D125,'SAP Trial Balance'!$C$25:$C$1381,0)),0)</f>
        <v>0</v>
      </c>
      <c r="N125" s="13">
        <f>IFERROR(INDEX('SAP Trial Balance'!L$25:L$1381,MATCH('2023 OR'!$D125,'SAP Trial Balance'!$C$25:$C$1381,0)),0)</f>
        <v>0</v>
      </c>
      <c r="O125" s="13">
        <f>IFERROR(INDEX('SAP Trial Balance'!M$25:M$1381,MATCH('2023 OR'!$D125,'SAP Trial Balance'!$C$25:$C$1381,0)),0)</f>
        <v>0</v>
      </c>
      <c r="P125" s="13">
        <f>IFERROR(INDEX('SAP Trial Balance'!N$25:N$1381,MATCH('2023 OR'!$D125,'SAP Trial Balance'!$C$25:$C$1381,0)),0)</f>
        <v>0</v>
      </c>
      <c r="Q125" s="13">
        <f>IFERROR(INDEX('SAP Trial Balance'!O$25:O$1381,MATCH('2023 OR'!$D125,'SAP Trial Balance'!$C$25:$C$1381,0)),0)</f>
        <v>0</v>
      </c>
      <c r="R125" s="13">
        <f>IFERROR(INDEX('SAP Trial Balance'!P$25:P$1381,MATCH('2023 OR'!$D125,'SAP Trial Balance'!$C$25:$C$1381,0)),0)</f>
        <v>0</v>
      </c>
      <c r="S125" s="14"/>
    </row>
    <row r="126" spans="1:19" x14ac:dyDescent="0.25">
      <c r="A126" s="9">
        <f t="shared" si="16"/>
        <v>118</v>
      </c>
      <c r="D126" s="51">
        <v>252200</v>
      </c>
      <c r="E126" s="51" t="s">
        <v>2874</v>
      </c>
      <c r="F126" s="64"/>
      <c r="G126" s="13">
        <f>IFERROR(INDEX('SAP Trial Balance'!E$25:E$1381,MATCH('2023 OR'!$D126,'SAP Trial Balance'!$C$25:$C$1381,0)),0)</f>
        <v>0</v>
      </c>
      <c r="H126" s="13">
        <f>IFERROR(INDEX('SAP Trial Balance'!F$25:F$1381,MATCH('2023 OR'!$D126,'SAP Trial Balance'!$C$25:$C$1381,0)),0)</f>
        <v>0</v>
      </c>
      <c r="I126" s="13">
        <f>IFERROR(INDEX('SAP Trial Balance'!G$25:G$1381,MATCH('2023 OR'!$D126,'SAP Trial Balance'!$C$25:$C$1381,0)),0)</f>
        <v>0</v>
      </c>
      <c r="J126" s="13">
        <f>IFERROR(INDEX('SAP Trial Balance'!H$25:H$1381,MATCH('2023 OR'!$D126,'SAP Trial Balance'!$C$25:$C$1381,0)),0)</f>
        <v>0</v>
      </c>
      <c r="K126" s="13">
        <f>IFERROR(INDEX('SAP Trial Balance'!I$25:I$1381,MATCH('2023 OR'!$D126,'SAP Trial Balance'!$C$25:$C$1381,0)),0)</f>
        <v>0</v>
      </c>
      <c r="L126" s="13">
        <f>IFERROR(INDEX('SAP Trial Balance'!J$25:J$1381,MATCH('2023 OR'!$D126,'SAP Trial Balance'!$C$25:$C$1381,0)),0)</f>
        <v>0</v>
      </c>
      <c r="M126" s="13">
        <f>IFERROR(INDEX('SAP Trial Balance'!K$25:K$1381,MATCH('2023 OR'!$D126,'SAP Trial Balance'!$C$25:$C$1381,0)),0)</f>
        <v>0</v>
      </c>
      <c r="N126" s="13">
        <f>IFERROR(INDEX('SAP Trial Balance'!L$25:L$1381,MATCH('2023 OR'!$D126,'SAP Trial Balance'!$C$25:$C$1381,0)),0)</f>
        <v>0</v>
      </c>
      <c r="O126" s="13">
        <f>IFERROR(INDEX('SAP Trial Balance'!M$25:M$1381,MATCH('2023 OR'!$D126,'SAP Trial Balance'!$C$25:$C$1381,0)),0)</f>
        <v>0</v>
      </c>
      <c r="P126" s="13">
        <f>IFERROR(INDEX('SAP Trial Balance'!N$25:N$1381,MATCH('2023 OR'!$D126,'SAP Trial Balance'!$C$25:$C$1381,0)),0)</f>
        <v>0</v>
      </c>
      <c r="Q126" s="13">
        <f>IFERROR(INDEX('SAP Trial Balance'!O$25:O$1381,MATCH('2023 OR'!$D126,'SAP Trial Balance'!$C$25:$C$1381,0)),0)</f>
        <v>-1374700000</v>
      </c>
      <c r="R126" s="13">
        <f>IFERROR(INDEX('SAP Trial Balance'!P$25:P$1381,MATCH('2023 OR'!$D126,'SAP Trial Balance'!$C$25:$C$1381,0)),0)</f>
        <v>-1374700000</v>
      </c>
      <c r="S126" s="14"/>
    </row>
    <row r="127" spans="1:19" x14ac:dyDescent="0.25">
      <c r="A127" s="9">
        <f t="shared" si="16"/>
        <v>119</v>
      </c>
      <c r="D127" s="51">
        <v>252202</v>
      </c>
      <c r="E127" s="51" t="s">
        <v>761</v>
      </c>
      <c r="F127" s="64">
        <f>IFERROR(INDEX('DEC Prior Year'!$E$25:$E$1077,MATCH('2023 OR'!$D127,'DEC Prior Year'!$C$25:$C$1077,0)),0)</f>
        <v>90000000</v>
      </c>
      <c r="G127" s="13">
        <f>IFERROR(INDEX('SAP Trial Balance'!E$25:E$1381,MATCH('2023 OR'!$D127,'SAP Trial Balance'!$C$25:$C$1381,0)),0)</f>
        <v>90000000</v>
      </c>
      <c r="H127" s="13">
        <f>IFERROR(INDEX('SAP Trial Balance'!F$25:F$1381,MATCH('2023 OR'!$D127,'SAP Trial Balance'!$C$25:$C$1381,0)),0)</f>
        <v>90000000</v>
      </c>
      <c r="I127" s="13">
        <f>IFERROR(INDEX('SAP Trial Balance'!G$25:G$1381,MATCH('2023 OR'!$D127,'SAP Trial Balance'!$C$25:$C$1381,0)),0)</f>
        <v>90000000</v>
      </c>
      <c r="J127" s="13">
        <f>IFERROR(INDEX('SAP Trial Balance'!H$25:H$1381,MATCH('2023 OR'!$D127,'SAP Trial Balance'!$C$25:$C$1381,0)),0)</f>
        <v>90000000</v>
      </c>
      <c r="K127" s="13">
        <f>IFERROR(INDEX('SAP Trial Balance'!I$25:I$1381,MATCH('2023 OR'!$D127,'SAP Trial Balance'!$C$25:$C$1381,0)),0)</f>
        <v>90000000</v>
      </c>
      <c r="L127" s="13">
        <f>IFERROR(INDEX('SAP Trial Balance'!J$25:J$1381,MATCH('2023 OR'!$D127,'SAP Trial Balance'!$C$25:$C$1381,0)),0)</f>
        <v>90000000</v>
      </c>
      <c r="M127" s="13">
        <f>IFERROR(INDEX('SAP Trial Balance'!K$25:K$1381,MATCH('2023 OR'!$D127,'SAP Trial Balance'!$C$25:$C$1381,0)),0)</f>
        <v>90000000</v>
      </c>
      <c r="N127" s="13">
        <f>IFERROR(INDEX('SAP Trial Balance'!L$25:L$1381,MATCH('2023 OR'!$D127,'SAP Trial Balance'!$C$25:$C$1381,0)),0)</f>
        <v>40000000</v>
      </c>
      <c r="O127" s="13">
        <f>IFERROR(INDEX('SAP Trial Balance'!M$25:M$1381,MATCH('2023 OR'!$D127,'SAP Trial Balance'!$C$25:$C$1381,0)),0)</f>
        <v>40000000</v>
      </c>
      <c r="P127" s="13">
        <f>IFERROR(INDEX('SAP Trial Balance'!N$25:N$1381,MATCH('2023 OR'!$D127,'SAP Trial Balance'!$C$25:$C$1381,0)),0)</f>
        <v>40000000</v>
      </c>
      <c r="Q127" s="13">
        <f>IFERROR(INDEX('SAP Trial Balance'!O$25:O$1381,MATCH('2023 OR'!$D127,'SAP Trial Balance'!$C$25:$C$1381,0)),0)</f>
        <v>0</v>
      </c>
      <c r="R127" s="13">
        <f>IFERROR(INDEX('SAP Trial Balance'!P$25:P$1381,MATCH('2023 OR'!$D127,'SAP Trial Balance'!$C$25:$C$1381,0)),0)</f>
        <v>0</v>
      </c>
      <c r="S127" s="14"/>
    </row>
    <row r="128" spans="1:19" x14ac:dyDescent="0.25">
      <c r="A128" s="9">
        <f t="shared" si="16"/>
        <v>120</v>
      </c>
      <c r="D128" s="51">
        <v>252204</v>
      </c>
      <c r="E128" s="51" t="s">
        <v>1267</v>
      </c>
      <c r="F128" s="64">
        <f>IFERROR(INDEX('DEC Prior Year'!$E$25:$E$1077,MATCH('2023 OR'!$D128,'DEC Prior Year'!$C$25:$C$1077,0)),0)</f>
        <v>0</v>
      </c>
      <c r="G128" s="13">
        <f>IFERROR(INDEX('SAP Trial Balance'!E$25:E$1381,MATCH('2023 OR'!$D128,'SAP Trial Balance'!$C$25:$C$1381,0)),0)</f>
        <v>0</v>
      </c>
      <c r="H128" s="13">
        <f>IFERROR(INDEX('SAP Trial Balance'!F$25:F$1381,MATCH('2023 OR'!$D128,'SAP Trial Balance'!$C$25:$C$1381,0)),0)</f>
        <v>0</v>
      </c>
      <c r="I128" s="13">
        <f>IFERROR(INDEX('SAP Trial Balance'!G$25:G$1381,MATCH('2023 OR'!$D128,'SAP Trial Balance'!$C$25:$C$1381,0)),0)</f>
        <v>0</v>
      </c>
      <c r="J128" s="13">
        <f>IFERROR(INDEX('SAP Trial Balance'!H$25:H$1381,MATCH('2023 OR'!$D128,'SAP Trial Balance'!$C$25:$C$1381,0)),0)</f>
        <v>0</v>
      </c>
      <c r="K128" s="13">
        <f>IFERROR(INDEX('SAP Trial Balance'!I$25:I$1381,MATCH('2023 OR'!$D128,'SAP Trial Balance'!$C$25:$C$1381,0)),0)</f>
        <v>0</v>
      </c>
      <c r="L128" s="13">
        <f>IFERROR(INDEX('SAP Trial Balance'!J$25:J$1381,MATCH('2023 OR'!$D128,'SAP Trial Balance'!$C$25:$C$1381,0)),0)</f>
        <v>0</v>
      </c>
      <c r="M128" s="13">
        <f>IFERROR(INDEX('SAP Trial Balance'!K$25:K$1381,MATCH('2023 OR'!$D128,'SAP Trial Balance'!$C$25:$C$1381,0)),0)</f>
        <v>0</v>
      </c>
      <c r="N128" s="13">
        <f>IFERROR(INDEX('SAP Trial Balance'!L$25:L$1381,MATCH('2023 OR'!$D128,'SAP Trial Balance'!$C$25:$C$1381,0)),0)</f>
        <v>0</v>
      </c>
      <c r="O128" s="13">
        <f>IFERROR(INDEX('SAP Trial Balance'!M$25:M$1381,MATCH('2023 OR'!$D128,'SAP Trial Balance'!$C$25:$C$1381,0)),0)</f>
        <v>0</v>
      </c>
      <c r="P128" s="13">
        <f>IFERROR(INDEX('SAP Trial Balance'!N$25:N$1381,MATCH('2023 OR'!$D128,'SAP Trial Balance'!$C$25:$C$1381,0)),0)</f>
        <v>0</v>
      </c>
      <c r="Q128" s="13">
        <f>IFERROR(INDEX('SAP Trial Balance'!O$25:O$1381,MATCH('2023 OR'!$D128,'SAP Trial Balance'!$C$25:$C$1381,0)),0)</f>
        <v>0</v>
      </c>
      <c r="R128" s="13">
        <f>IFERROR(INDEX('SAP Trial Balance'!P$25:P$1381,MATCH('2023 OR'!$D128,'SAP Trial Balance'!$C$25:$C$1381,0)),0)</f>
        <v>0</v>
      </c>
      <c r="S128" s="14"/>
    </row>
    <row r="129" spans="1:19" x14ac:dyDescent="0.25">
      <c r="A129" s="9">
        <f t="shared" si="16"/>
        <v>121</v>
      </c>
      <c r="D129" s="51">
        <v>252206</v>
      </c>
      <c r="E129" s="51" t="s">
        <v>1268</v>
      </c>
      <c r="F129" s="64">
        <f>IFERROR(INDEX('DEC Prior Year'!$E$25:$E$1077,MATCH('2023 OR'!$D129,'DEC Prior Year'!$C$25:$C$1077,0)),0)</f>
        <v>0</v>
      </c>
      <c r="G129" s="13">
        <f>IFERROR(INDEX('SAP Trial Balance'!E$25:E$1381,MATCH('2023 OR'!$D129,'SAP Trial Balance'!$C$25:$C$1381,0)),0)</f>
        <v>0</v>
      </c>
      <c r="H129" s="13">
        <f>IFERROR(INDEX('SAP Trial Balance'!F$25:F$1381,MATCH('2023 OR'!$D129,'SAP Trial Balance'!$C$25:$C$1381,0)),0)</f>
        <v>0</v>
      </c>
      <c r="I129" s="13">
        <f>IFERROR(INDEX('SAP Trial Balance'!G$25:G$1381,MATCH('2023 OR'!$D129,'SAP Trial Balance'!$C$25:$C$1381,0)),0)</f>
        <v>0</v>
      </c>
      <c r="J129" s="13">
        <f>IFERROR(INDEX('SAP Trial Balance'!H$25:H$1381,MATCH('2023 OR'!$D129,'SAP Trial Balance'!$C$25:$C$1381,0)),0)</f>
        <v>0</v>
      </c>
      <c r="K129" s="13">
        <f>IFERROR(INDEX('SAP Trial Balance'!I$25:I$1381,MATCH('2023 OR'!$D129,'SAP Trial Balance'!$C$25:$C$1381,0)),0)</f>
        <v>0</v>
      </c>
      <c r="L129" s="13">
        <f>IFERROR(INDEX('SAP Trial Balance'!J$25:J$1381,MATCH('2023 OR'!$D129,'SAP Trial Balance'!$C$25:$C$1381,0)),0)</f>
        <v>0</v>
      </c>
      <c r="M129" s="13">
        <f>IFERROR(INDEX('SAP Trial Balance'!K$25:K$1381,MATCH('2023 OR'!$D129,'SAP Trial Balance'!$C$25:$C$1381,0)),0)</f>
        <v>0</v>
      </c>
      <c r="N129" s="13">
        <f>IFERROR(INDEX('SAP Trial Balance'!L$25:L$1381,MATCH('2023 OR'!$D129,'SAP Trial Balance'!$C$25:$C$1381,0)),0)</f>
        <v>0</v>
      </c>
      <c r="O129" s="13">
        <f>IFERROR(INDEX('SAP Trial Balance'!M$25:M$1381,MATCH('2023 OR'!$D129,'SAP Trial Balance'!$C$25:$C$1381,0)),0)</f>
        <v>0</v>
      </c>
      <c r="P129" s="13">
        <f>IFERROR(INDEX('SAP Trial Balance'!N$25:N$1381,MATCH('2023 OR'!$D129,'SAP Trial Balance'!$C$25:$C$1381,0)),0)</f>
        <v>0</v>
      </c>
      <c r="Q129" s="13">
        <f>IFERROR(INDEX('SAP Trial Balance'!O$25:O$1381,MATCH('2023 OR'!$D129,'SAP Trial Balance'!$C$25:$C$1381,0)),0)</f>
        <v>0</v>
      </c>
      <c r="R129" s="13">
        <f>IFERROR(INDEX('SAP Trial Balance'!P$25:P$1381,MATCH('2023 OR'!$D129,'SAP Trial Balance'!$C$25:$C$1381,0)),0)</f>
        <v>0</v>
      </c>
      <c r="S129" s="14"/>
    </row>
    <row r="130" spans="1:19" x14ac:dyDescent="0.25">
      <c r="A130" s="9">
        <f t="shared" si="16"/>
        <v>122</v>
      </c>
      <c r="D130" s="51">
        <v>252208</v>
      </c>
      <c r="E130" s="51" t="s">
        <v>762</v>
      </c>
      <c r="F130" s="64">
        <f>IFERROR(INDEX('DEC Prior Year'!$E$25:$E$1077,MATCH('2023 OR'!$D130,'DEC Prior Year'!$C$25:$C$1077,0)),0)</f>
        <v>-10000000</v>
      </c>
      <c r="G130" s="13">
        <f>IFERROR(INDEX('SAP Trial Balance'!E$25:E$1381,MATCH('2023 OR'!$D130,'SAP Trial Balance'!$C$25:$C$1381,0)),0)</f>
        <v>-10000000</v>
      </c>
      <c r="H130" s="13">
        <f>IFERROR(INDEX('SAP Trial Balance'!F$25:F$1381,MATCH('2023 OR'!$D130,'SAP Trial Balance'!$C$25:$C$1381,0)),0)</f>
        <v>-10000000</v>
      </c>
      <c r="I130" s="13">
        <f>IFERROR(INDEX('SAP Trial Balance'!G$25:G$1381,MATCH('2023 OR'!$D130,'SAP Trial Balance'!$C$25:$C$1381,0)),0)</f>
        <v>-10000000</v>
      </c>
      <c r="J130" s="13">
        <f>IFERROR(INDEX('SAP Trial Balance'!H$25:H$1381,MATCH('2023 OR'!$D130,'SAP Trial Balance'!$C$25:$C$1381,0)),0)</f>
        <v>-10000000</v>
      </c>
      <c r="K130" s="13">
        <f>IFERROR(INDEX('SAP Trial Balance'!I$25:I$1381,MATCH('2023 OR'!$D130,'SAP Trial Balance'!$C$25:$C$1381,0)),0)</f>
        <v>-10000000</v>
      </c>
      <c r="L130" s="13">
        <f>IFERROR(INDEX('SAP Trial Balance'!J$25:J$1381,MATCH('2023 OR'!$D130,'SAP Trial Balance'!$C$25:$C$1381,0)),0)</f>
        <v>-10000000</v>
      </c>
      <c r="M130" s="13">
        <f>IFERROR(INDEX('SAP Trial Balance'!K$25:K$1381,MATCH('2023 OR'!$D130,'SAP Trial Balance'!$C$25:$C$1381,0)),0)</f>
        <v>-10000000</v>
      </c>
      <c r="N130" s="13">
        <f>IFERROR(INDEX('SAP Trial Balance'!L$25:L$1381,MATCH('2023 OR'!$D130,'SAP Trial Balance'!$C$25:$C$1381,0)),0)</f>
        <v>-10000000</v>
      </c>
      <c r="O130" s="13">
        <f>IFERROR(INDEX('SAP Trial Balance'!M$25:M$1381,MATCH('2023 OR'!$D130,'SAP Trial Balance'!$C$25:$C$1381,0)),0)</f>
        <v>-10000000</v>
      </c>
      <c r="P130" s="13">
        <f>IFERROR(INDEX('SAP Trial Balance'!N$25:N$1381,MATCH('2023 OR'!$D130,'SAP Trial Balance'!$C$25:$C$1381,0)),0)</f>
        <v>-10000000</v>
      </c>
      <c r="Q130" s="13">
        <f>IFERROR(INDEX('SAP Trial Balance'!O$25:O$1381,MATCH('2023 OR'!$D130,'SAP Trial Balance'!$C$25:$C$1381,0)),0)</f>
        <v>0</v>
      </c>
      <c r="R130" s="13">
        <f>IFERROR(INDEX('SAP Trial Balance'!P$25:P$1381,MATCH('2023 OR'!$D130,'SAP Trial Balance'!$C$25:$C$1381,0)),0)</f>
        <v>0</v>
      </c>
      <c r="S130" s="14"/>
    </row>
    <row r="131" spans="1:19" x14ac:dyDescent="0.25">
      <c r="A131" s="9">
        <f t="shared" si="16"/>
        <v>123</v>
      </c>
      <c r="D131" s="51">
        <v>252210</v>
      </c>
      <c r="E131" s="51" t="s">
        <v>763</v>
      </c>
      <c r="F131" s="64">
        <f>IFERROR(INDEX('DEC Prior Year'!$E$25:$E$1077,MATCH('2023 OR'!$D131,'DEC Prior Year'!$C$25:$C$1077,0)),0)</f>
        <v>-20000000</v>
      </c>
      <c r="G131" s="13">
        <f>IFERROR(INDEX('SAP Trial Balance'!E$25:E$1381,MATCH('2023 OR'!$D131,'SAP Trial Balance'!$C$25:$C$1381,0)),0)</f>
        <v>-20000000</v>
      </c>
      <c r="H131" s="13">
        <f>IFERROR(INDEX('SAP Trial Balance'!F$25:F$1381,MATCH('2023 OR'!$D131,'SAP Trial Balance'!$C$25:$C$1381,0)),0)</f>
        <v>-20000000</v>
      </c>
      <c r="I131" s="13">
        <f>IFERROR(INDEX('SAP Trial Balance'!G$25:G$1381,MATCH('2023 OR'!$D131,'SAP Trial Balance'!$C$25:$C$1381,0)),0)</f>
        <v>-20000000</v>
      </c>
      <c r="J131" s="13">
        <f>IFERROR(INDEX('SAP Trial Balance'!H$25:H$1381,MATCH('2023 OR'!$D131,'SAP Trial Balance'!$C$25:$C$1381,0)),0)</f>
        <v>-20000000</v>
      </c>
      <c r="K131" s="13">
        <f>IFERROR(INDEX('SAP Trial Balance'!I$25:I$1381,MATCH('2023 OR'!$D131,'SAP Trial Balance'!$C$25:$C$1381,0)),0)</f>
        <v>-20000000</v>
      </c>
      <c r="L131" s="13">
        <f>IFERROR(INDEX('SAP Trial Balance'!J$25:J$1381,MATCH('2023 OR'!$D131,'SAP Trial Balance'!$C$25:$C$1381,0)),0)</f>
        <v>-20000000</v>
      </c>
      <c r="M131" s="13">
        <f>IFERROR(INDEX('SAP Trial Balance'!K$25:K$1381,MATCH('2023 OR'!$D131,'SAP Trial Balance'!$C$25:$C$1381,0)),0)</f>
        <v>-20000000</v>
      </c>
      <c r="N131" s="13">
        <f>IFERROR(INDEX('SAP Trial Balance'!L$25:L$1381,MATCH('2023 OR'!$D131,'SAP Trial Balance'!$C$25:$C$1381,0)),0)</f>
        <v>-20000000</v>
      </c>
      <c r="O131" s="13">
        <f>IFERROR(INDEX('SAP Trial Balance'!M$25:M$1381,MATCH('2023 OR'!$D131,'SAP Trial Balance'!$C$25:$C$1381,0)),0)</f>
        <v>-20000000</v>
      </c>
      <c r="P131" s="13">
        <f>IFERROR(INDEX('SAP Trial Balance'!N$25:N$1381,MATCH('2023 OR'!$D131,'SAP Trial Balance'!$C$25:$C$1381,0)),0)</f>
        <v>-20000000</v>
      </c>
      <c r="Q131" s="13">
        <f>IFERROR(INDEX('SAP Trial Balance'!O$25:O$1381,MATCH('2023 OR'!$D131,'SAP Trial Balance'!$C$25:$C$1381,0)),0)</f>
        <v>0</v>
      </c>
      <c r="R131" s="13">
        <f>IFERROR(INDEX('SAP Trial Balance'!P$25:P$1381,MATCH('2023 OR'!$D131,'SAP Trial Balance'!$C$25:$C$1381,0)),0)</f>
        <v>0</v>
      </c>
      <c r="S131" s="14"/>
    </row>
    <row r="132" spans="1:19" x14ac:dyDescent="0.25">
      <c r="A132" s="9">
        <f t="shared" si="16"/>
        <v>124</v>
      </c>
      <c r="D132" s="51">
        <v>252212</v>
      </c>
      <c r="E132" s="51" t="s">
        <v>764</v>
      </c>
      <c r="F132" s="64">
        <f>IFERROR(INDEX('DEC Prior Year'!$E$25:$E$1077,MATCH('2023 OR'!$D132,'DEC Prior Year'!$C$25:$C$1077,0)),0)</f>
        <v>-20000000</v>
      </c>
      <c r="G132" s="13">
        <f>IFERROR(INDEX('SAP Trial Balance'!E$25:E$1381,MATCH('2023 OR'!$D132,'SAP Trial Balance'!$C$25:$C$1381,0)),0)</f>
        <v>-20000000</v>
      </c>
      <c r="H132" s="13">
        <f>IFERROR(INDEX('SAP Trial Balance'!F$25:F$1381,MATCH('2023 OR'!$D132,'SAP Trial Balance'!$C$25:$C$1381,0)),0)</f>
        <v>-20000000</v>
      </c>
      <c r="I132" s="13">
        <f>IFERROR(INDEX('SAP Trial Balance'!G$25:G$1381,MATCH('2023 OR'!$D132,'SAP Trial Balance'!$C$25:$C$1381,0)),0)</f>
        <v>-20000000</v>
      </c>
      <c r="J132" s="13">
        <f>IFERROR(INDEX('SAP Trial Balance'!H$25:H$1381,MATCH('2023 OR'!$D132,'SAP Trial Balance'!$C$25:$C$1381,0)),0)</f>
        <v>-20000000</v>
      </c>
      <c r="K132" s="13">
        <f>IFERROR(INDEX('SAP Trial Balance'!I$25:I$1381,MATCH('2023 OR'!$D132,'SAP Trial Balance'!$C$25:$C$1381,0)),0)</f>
        <v>-20000000</v>
      </c>
      <c r="L132" s="13">
        <f>IFERROR(INDEX('SAP Trial Balance'!J$25:J$1381,MATCH('2023 OR'!$D132,'SAP Trial Balance'!$C$25:$C$1381,0)),0)</f>
        <v>-20000000</v>
      </c>
      <c r="M132" s="13">
        <f>IFERROR(INDEX('SAP Trial Balance'!K$25:K$1381,MATCH('2023 OR'!$D132,'SAP Trial Balance'!$C$25:$C$1381,0)),0)</f>
        <v>-20000000</v>
      </c>
      <c r="N132" s="13">
        <f>IFERROR(INDEX('SAP Trial Balance'!L$25:L$1381,MATCH('2023 OR'!$D132,'SAP Trial Balance'!$C$25:$C$1381,0)),0)</f>
        <v>-20000000</v>
      </c>
      <c r="O132" s="13">
        <f>IFERROR(INDEX('SAP Trial Balance'!M$25:M$1381,MATCH('2023 OR'!$D132,'SAP Trial Balance'!$C$25:$C$1381,0)),0)</f>
        <v>-20000000</v>
      </c>
      <c r="P132" s="13">
        <f>IFERROR(INDEX('SAP Trial Balance'!N$25:N$1381,MATCH('2023 OR'!$D132,'SAP Trial Balance'!$C$25:$C$1381,0)),0)</f>
        <v>-20000000</v>
      </c>
      <c r="Q132" s="13">
        <f>IFERROR(INDEX('SAP Trial Balance'!O$25:O$1381,MATCH('2023 OR'!$D132,'SAP Trial Balance'!$C$25:$C$1381,0)),0)</f>
        <v>0</v>
      </c>
      <c r="R132" s="13">
        <f>IFERROR(INDEX('SAP Trial Balance'!P$25:P$1381,MATCH('2023 OR'!$D132,'SAP Trial Balance'!$C$25:$C$1381,0)),0)</f>
        <v>0</v>
      </c>
      <c r="S132" s="14"/>
    </row>
    <row r="133" spans="1:19" x14ac:dyDescent="0.25">
      <c r="A133" s="9">
        <f t="shared" si="16"/>
        <v>125</v>
      </c>
      <c r="D133" s="51">
        <v>252214</v>
      </c>
      <c r="E133" s="51" t="s">
        <v>765</v>
      </c>
      <c r="F133" s="64">
        <f>IFERROR(INDEX('DEC Prior Year'!$E$25:$E$1077,MATCH('2023 OR'!$D133,'DEC Prior Year'!$C$25:$C$1077,0)),0)</f>
        <v>-19700000</v>
      </c>
      <c r="G133" s="13">
        <f>IFERROR(INDEX('SAP Trial Balance'!E$25:E$1381,MATCH('2023 OR'!$D133,'SAP Trial Balance'!$C$25:$C$1381,0)),0)</f>
        <v>-19700000</v>
      </c>
      <c r="H133" s="13">
        <f>IFERROR(INDEX('SAP Trial Balance'!F$25:F$1381,MATCH('2023 OR'!$D133,'SAP Trial Balance'!$C$25:$C$1381,0)),0)</f>
        <v>-19700000</v>
      </c>
      <c r="I133" s="13">
        <f>IFERROR(INDEX('SAP Trial Balance'!G$25:G$1381,MATCH('2023 OR'!$D133,'SAP Trial Balance'!$C$25:$C$1381,0)),0)</f>
        <v>-19700000</v>
      </c>
      <c r="J133" s="13">
        <f>IFERROR(INDEX('SAP Trial Balance'!H$25:H$1381,MATCH('2023 OR'!$D133,'SAP Trial Balance'!$C$25:$C$1381,0)),0)</f>
        <v>-19700000</v>
      </c>
      <c r="K133" s="13">
        <f>IFERROR(INDEX('SAP Trial Balance'!I$25:I$1381,MATCH('2023 OR'!$D133,'SAP Trial Balance'!$C$25:$C$1381,0)),0)</f>
        <v>-19700000</v>
      </c>
      <c r="L133" s="13">
        <f>IFERROR(INDEX('SAP Trial Balance'!J$25:J$1381,MATCH('2023 OR'!$D133,'SAP Trial Balance'!$C$25:$C$1381,0)),0)</f>
        <v>-19700000</v>
      </c>
      <c r="M133" s="13">
        <f>IFERROR(INDEX('SAP Trial Balance'!K$25:K$1381,MATCH('2023 OR'!$D133,'SAP Trial Balance'!$C$25:$C$1381,0)),0)</f>
        <v>-19700000</v>
      </c>
      <c r="N133" s="13">
        <f>IFERROR(INDEX('SAP Trial Balance'!L$25:L$1381,MATCH('2023 OR'!$D133,'SAP Trial Balance'!$C$25:$C$1381,0)),0)</f>
        <v>-19700000</v>
      </c>
      <c r="O133" s="13">
        <f>IFERROR(INDEX('SAP Trial Balance'!M$25:M$1381,MATCH('2023 OR'!$D133,'SAP Trial Balance'!$C$25:$C$1381,0)),0)</f>
        <v>-19700000</v>
      </c>
      <c r="P133" s="13">
        <f>IFERROR(INDEX('SAP Trial Balance'!N$25:N$1381,MATCH('2023 OR'!$D133,'SAP Trial Balance'!$C$25:$C$1381,0)),0)</f>
        <v>-19700000</v>
      </c>
      <c r="Q133" s="13">
        <f>IFERROR(INDEX('SAP Trial Balance'!O$25:O$1381,MATCH('2023 OR'!$D133,'SAP Trial Balance'!$C$25:$C$1381,0)),0)</f>
        <v>0</v>
      </c>
      <c r="R133" s="13">
        <f>IFERROR(INDEX('SAP Trial Balance'!P$25:P$1381,MATCH('2023 OR'!$D133,'SAP Trial Balance'!$C$25:$C$1381,0)),0)</f>
        <v>0</v>
      </c>
      <c r="S133" s="14"/>
    </row>
    <row r="134" spans="1:19" x14ac:dyDescent="0.25">
      <c r="A134" s="9">
        <f t="shared" si="16"/>
        <v>126</v>
      </c>
      <c r="D134" s="51">
        <v>252216</v>
      </c>
      <c r="E134" s="51" t="s">
        <v>766</v>
      </c>
      <c r="F134" s="64">
        <f>IFERROR(INDEX('DEC Prior Year'!$E$25:$E$1077,MATCH('2023 OR'!$D134,'DEC Prior Year'!$C$25:$C$1077,0)),0)</f>
        <v>-10000000</v>
      </c>
      <c r="G134" s="13">
        <f>IFERROR(INDEX('SAP Trial Balance'!E$25:E$1381,MATCH('2023 OR'!$D134,'SAP Trial Balance'!$C$25:$C$1381,0)),0)</f>
        <v>-10000000</v>
      </c>
      <c r="H134" s="13">
        <f>IFERROR(INDEX('SAP Trial Balance'!F$25:F$1381,MATCH('2023 OR'!$D134,'SAP Trial Balance'!$C$25:$C$1381,0)),0)</f>
        <v>-10000000</v>
      </c>
      <c r="I134" s="13">
        <f>IFERROR(INDEX('SAP Trial Balance'!G$25:G$1381,MATCH('2023 OR'!$D134,'SAP Trial Balance'!$C$25:$C$1381,0)),0)</f>
        <v>-10000000</v>
      </c>
      <c r="J134" s="13">
        <f>IFERROR(INDEX('SAP Trial Balance'!H$25:H$1381,MATCH('2023 OR'!$D134,'SAP Trial Balance'!$C$25:$C$1381,0)),0)</f>
        <v>-10000000</v>
      </c>
      <c r="K134" s="13">
        <f>IFERROR(INDEX('SAP Trial Balance'!I$25:I$1381,MATCH('2023 OR'!$D134,'SAP Trial Balance'!$C$25:$C$1381,0)),0)</f>
        <v>-10000000</v>
      </c>
      <c r="L134" s="13">
        <f>IFERROR(INDEX('SAP Trial Balance'!J$25:J$1381,MATCH('2023 OR'!$D134,'SAP Trial Balance'!$C$25:$C$1381,0)),0)</f>
        <v>-10000000</v>
      </c>
      <c r="M134" s="13">
        <f>IFERROR(INDEX('SAP Trial Balance'!K$25:K$1381,MATCH('2023 OR'!$D134,'SAP Trial Balance'!$C$25:$C$1381,0)),0)</f>
        <v>-10000000</v>
      </c>
      <c r="N134" s="13">
        <f>IFERROR(INDEX('SAP Trial Balance'!L$25:L$1381,MATCH('2023 OR'!$D134,'SAP Trial Balance'!$C$25:$C$1381,0)),0)</f>
        <v>-10000000</v>
      </c>
      <c r="O134" s="13">
        <f>IFERROR(INDEX('SAP Trial Balance'!M$25:M$1381,MATCH('2023 OR'!$D134,'SAP Trial Balance'!$C$25:$C$1381,0)),0)</f>
        <v>-10000000</v>
      </c>
      <c r="P134" s="13">
        <f>IFERROR(INDEX('SAP Trial Balance'!N$25:N$1381,MATCH('2023 OR'!$D134,'SAP Trial Balance'!$C$25:$C$1381,0)),0)</f>
        <v>-10000000</v>
      </c>
      <c r="Q134" s="13">
        <f>IFERROR(INDEX('SAP Trial Balance'!O$25:O$1381,MATCH('2023 OR'!$D134,'SAP Trial Balance'!$C$25:$C$1381,0)),0)</f>
        <v>0</v>
      </c>
      <c r="R134" s="13">
        <f>IFERROR(INDEX('SAP Trial Balance'!P$25:P$1381,MATCH('2023 OR'!$D134,'SAP Trial Balance'!$C$25:$C$1381,0)),0)</f>
        <v>0</v>
      </c>
      <c r="S134" s="14"/>
    </row>
    <row r="135" spans="1:19" x14ac:dyDescent="0.25">
      <c r="A135" s="9">
        <f t="shared" si="16"/>
        <v>127</v>
      </c>
      <c r="D135" s="51">
        <v>252218</v>
      </c>
      <c r="E135" s="51" t="s">
        <v>1269</v>
      </c>
      <c r="F135" s="64">
        <f>IFERROR(INDEX('DEC Prior Year'!$E$25:$E$1077,MATCH('2023 OR'!$D135,'DEC Prior Year'!$C$25:$C$1077,0)),0)</f>
        <v>0</v>
      </c>
      <c r="G135" s="13">
        <f>IFERROR(INDEX('SAP Trial Balance'!E$25:E$1381,MATCH('2023 OR'!$D135,'SAP Trial Balance'!$C$25:$C$1381,0)),0)</f>
        <v>0</v>
      </c>
      <c r="H135" s="13">
        <f>IFERROR(INDEX('SAP Trial Balance'!F$25:F$1381,MATCH('2023 OR'!$D135,'SAP Trial Balance'!$C$25:$C$1381,0)),0)</f>
        <v>0</v>
      </c>
      <c r="I135" s="13">
        <f>IFERROR(INDEX('SAP Trial Balance'!G$25:G$1381,MATCH('2023 OR'!$D135,'SAP Trial Balance'!$C$25:$C$1381,0)),0)</f>
        <v>0</v>
      </c>
      <c r="J135" s="13">
        <f>IFERROR(INDEX('SAP Trial Balance'!H$25:H$1381,MATCH('2023 OR'!$D135,'SAP Trial Balance'!$C$25:$C$1381,0)),0)</f>
        <v>0</v>
      </c>
      <c r="K135" s="13">
        <f>IFERROR(INDEX('SAP Trial Balance'!I$25:I$1381,MATCH('2023 OR'!$D135,'SAP Trial Balance'!$C$25:$C$1381,0)),0)</f>
        <v>0</v>
      </c>
      <c r="L135" s="13">
        <f>IFERROR(INDEX('SAP Trial Balance'!J$25:J$1381,MATCH('2023 OR'!$D135,'SAP Trial Balance'!$C$25:$C$1381,0)),0)</f>
        <v>0</v>
      </c>
      <c r="M135" s="13">
        <f>IFERROR(INDEX('SAP Trial Balance'!K$25:K$1381,MATCH('2023 OR'!$D135,'SAP Trial Balance'!$C$25:$C$1381,0)),0)</f>
        <v>0</v>
      </c>
      <c r="N135" s="13">
        <f>IFERROR(INDEX('SAP Trial Balance'!L$25:L$1381,MATCH('2023 OR'!$D135,'SAP Trial Balance'!$C$25:$C$1381,0)),0)</f>
        <v>0</v>
      </c>
      <c r="O135" s="13">
        <f>IFERROR(INDEX('SAP Trial Balance'!M$25:M$1381,MATCH('2023 OR'!$D135,'SAP Trial Balance'!$C$25:$C$1381,0)),0)</f>
        <v>0</v>
      </c>
      <c r="P135" s="13">
        <f>IFERROR(INDEX('SAP Trial Balance'!N$25:N$1381,MATCH('2023 OR'!$D135,'SAP Trial Balance'!$C$25:$C$1381,0)),0)</f>
        <v>0</v>
      </c>
      <c r="Q135" s="13">
        <f>IFERROR(INDEX('SAP Trial Balance'!O$25:O$1381,MATCH('2023 OR'!$D135,'SAP Trial Balance'!$C$25:$C$1381,0)),0)</f>
        <v>0</v>
      </c>
      <c r="R135" s="13">
        <f>IFERROR(INDEX('SAP Trial Balance'!P$25:P$1381,MATCH('2023 OR'!$D135,'SAP Trial Balance'!$C$25:$C$1381,0)),0)</f>
        <v>0</v>
      </c>
      <c r="S135" s="14"/>
    </row>
    <row r="136" spans="1:19" x14ac:dyDescent="0.25">
      <c r="A136" s="9">
        <f t="shared" si="16"/>
        <v>128</v>
      </c>
      <c r="D136" s="51">
        <v>252220</v>
      </c>
      <c r="E136" s="51" t="s">
        <v>767</v>
      </c>
      <c r="F136" s="64">
        <f>IFERROR(INDEX('DEC Prior Year'!$E$25:$E$1077,MATCH('2023 OR'!$D136,'DEC Prior Year'!$C$25:$C$1077,0)),0)</f>
        <v>-20000000</v>
      </c>
      <c r="G136" s="13">
        <f>IFERROR(INDEX('SAP Trial Balance'!E$25:E$1381,MATCH('2023 OR'!$D136,'SAP Trial Balance'!$C$25:$C$1381,0)),0)</f>
        <v>-20000000</v>
      </c>
      <c r="H136" s="13">
        <f>IFERROR(INDEX('SAP Trial Balance'!F$25:F$1381,MATCH('2023 OR'!$D136,'SAP Trial Balance'!$C$25:$C$1381,0)),0)</f>
        <v>-20000000</v>
      </c>
      <c r="I136" s="13">
        <f>IFERROR(INDEX('SAP Trial Balance'!G$25:G$1381,MATCH('2023 OR'!$D136,'SAP Trial Balance'!$C$25:$C$1381,0)),0)</f>
        <v>-20000000</v>
      </c>
      <c r="J136" s="13">
        <f>IFERROR(INDEX('SAP Trial Balance'!H$25:H$1381,MATCH('2023 OR'!$D136,'SAP Trial Balance'!$C$25:$C$1381,0)),0)</f>
        <v>-20000000</v>
      </c>
      <c r="K136" s="13">
        <f>IFERROR(INDEX('SAP Trial Balance'!I$25:I$1381,MATCH('2023 OR'!$D136,'SAP Trial Balance'!$C$25:$C$1381,0)),0)</f>
        <v>-20000000</v>
      </c>
      <c r="L136" s="13">
        <f>IFERROR(INDEX('SAP Trial Balance'!J$25:J$1381,MATCH('2023 OR'!$D136,'SAP Trial Balance'!$C$25:$C$1381,0)),0)</f>
        <v>-20000000</v>
      </c>
      <c r="M136" s="13">
        <f>IFERROR(INDEX('SAP Trial Balance'!K$25:K$1381,MATCH('2023 OR'!$D136,'SAP Trial Balance'!$C$25:$C$1381,0)),0)</f>
        <v>-20000000</v>
      </c>
      <c r="N136" s="13">
        <f>IFERROR(INDEX('SAP Trial Balance'!L$25:L$1381,MATCH('2023 OR'!$D136,'SAP Trial Balance'!$C$25:$C$1381,0)),0)</f>
        <v>-20000000</v>
      </c>
      <c r="O136" s="13">
        <f>IFERROR(INDEX('SAP Trial Balance'!M$25:M$1381,MATCH('2023 OR'!$D136,'SAP Trial Balance'!$C$25:$C$1381,0)),0)</f>
        <v>-20000000</v>
      </c>
      <c r="P136" s="13">
        <f>IFERROR(INDEX('SAP Trial Balance'!N$25:N$1381,MATCH('2023 OR'!$D136,'SAP Trial Balance'!$C$25:$C$1381,0)),0)</f>
        <v>-20000000</v>
      </c>
      <c r="Q136" s="13">
        <f>IFERROR(INDEX('SAP Trial Balance'!O$25:O$1381,MATCH('2023 OR'!$D136,'SAP Trial Balance'!$C$25:$C$1381,0)),0)</f>
        <v>0</v>
      </c>
      <c r="R136" s="13">
        <f>IFERROR(INDEX('SAP Trial Balance'!P$25:P$1381,MATCH('2023 OR'!$D136,'SAP Trial Balance'!$C$25:$C$1381,0)),0)</f>
        <v>0</v>
      </c>
      <c r="S136" s="14"/>
    </row>
    <row r="137" spans="1:19" x14ac:dyDescent="0.25">
      <c r="A137" s="9">
        <f t="shared" si="16"/>
        <v>129</v>
      </c>
      <c r="D137" s="51">
        <v>252222</v>
      </c>
      <c r="E137" s="51" t="s">
        <v>768</v>
      </c>
      <c r="F137" s="64">
        <f>IFERROR(INDEX('DEC Prior Year'!$E$25:$E$1077,MATCH('2023 OR'!$D137,'DEC Prior Year'!$C$25:$C$1077,0)),0)</f>
        <v>-10000000</v>
      </c>
      <c r="G137" s="13">
        <f>IFERROR(INDEX('SAP Trial Balance'!E$25:E$1381,MATCH('2023 OR'!$D137,'SAP Trial Balance'!$C$25:$C$1381,0)),0)</f>
        <v>-10000000</v>
      </c>
      <c r="H137" s="13">
        <f>IFERROR(INDEX('SAP Trial Balance'!F$25:F$1381,MATCH('2023 OR'!$D137,'SAP Trial Balance'!$C$25:$C$1381,0)),0)</f>
        <v>-10000000</v>
      </c>
      <c r="I137" s="13">
        <f>IFERROR(INDEX('SAP Trial Balance'!G$25:G$1381,MATCH('2023 OR'!$D137,'SAP Trial Balance'!$C$25:$C$1381,0)),0)</f>
        <v>-10000000</v>
      </c>
      <c r="J137" s="13">
        <f>IFERROR(INDEX('SAP Trial Balance'!H$25:H$1381,MATCH('2023 OR'!$D137,'SAP Trial Balance'!$C$25:$C$1381,0)),0)</f>
        <v>-10000000</v>
      </c>
      <c r="K137" s="13">
        <f>IFERROR(INDEX('SAP Trial Balance'!I$25:I$1381,MATCH('2023 OR'!$D137,'SAP Trial Balance'!$C$25:$C$1381,0)),0)</f>
        <v>-10000000</v>
      </c>
      <c r="L137" s="13">
        <f>IFERROR(INDEX('SAP Trial Balance'!J$25:J$1381,MATCH('2023 OR'!$D137,'SAP Trial Balance'!$C$25:$C$1381,0)),0)</f>
        <v>-10000000</v>
      </c>
      <c r="M137" s="13">
        <f>IFERROR(INDEX('SAP Trial Balance'!K$25:K$1381,MATCH('2023 OR'!$D137,'SAP Trial Balance'!$C$25:$C$1381,0)),0)</f>
        <v>-10000000</v>
      </c>
      <c r="N137" s="13">
        <f>IFERROR(INDEX('SAP Trial Balance'!L$25:L$1381,MATCH('2023 OR'!$D137,'SAP Trial Balance'!$C$25:$C$1381,0)),0)</f>
        <v>-10000000</v>
      </c>
      <c r="O137" s="13">
        <f>IFERROR(INDEX('SAP Trial Balance'!M$25:M$1381,MATCH('2023 OR'!$D137,'SAP Trial Balance'!$C$25:$C$1381,0)),0)</f>
        <v>-10000000</v>
      </c>
      <c r="P137" s="13">
        <f>IFERROR(INDEX('SAP Trial Balance'!N$25:N$1381,MATCH('2023 OR'!$D137,'SAP Trial Balance'!$C$25:$C$1381,0)),0)</f>
        <v>-10000000</v>
      </c>
      <c r="Q137" s="13">
        <f>IFERROR(INDEX('SAP Trial Balance'!O$25:O$1381,MATCH('2023 OR'!$D137,'SAP Trial Balance'!$C$25:$C$1381,0)),0)</f>
        <v>0</v>
      </c>
      <c r="R137" s="13">
        <f>IFERROR(INDEX('SAP Trial Balance'!P$25:P$1381,MATCH('2023 OR'!$D137,'SAP Trial Balance'!$C$25:$C$1381,0)),0)</f>
        <v>0</v>
      </c>
      <c r="S137" s="14"/>
    </row>
    <row r="138" spans="1:19" x14ac:dyDescent="0.25">
      <c r="A138" s="9">
        <f t="shared" si="16"/>
        <v>130</v>
      </c>
      <c r="D138" s="51">
        <v>252224</v>
      </c>
      <c r="E138" s="51" t="s">
        <v>769</v>
      </c>
      <c r="F138" s="64">
        <f>IFERROR(INDEX('DEC Prior Year'!$E$25:$E$1077,MATCH('2023 OR'!$D138,'DEC Prior Year'!$C$25:$C$1077,0)),0)</f>
        <v>-20000000</v>
      </c>
      <c r="G138" s="13">
        <f>IFERROR(INDEX('SAP Trial Balance'!E$25:E$1381,MATCH('2023 OR'!$D138,'SAP Trial Balance'!$C$25:$C$1381,0)),0)</f>
        <v>-20000000</v>
      </c>
      <c r="H138" s="13">
        <f>IFERROR(INDEX('SAP Trial Balance'!F$25:F$1381,MATCH('2023 OR'!$D138,'SAP Trial Balance'!$C$25:$C$1381,0)),0)</f>
        <v>-20000000</v>
      </c>
      <c r="I138" s="13">
        <f>IFERROR(INDEX('SAP Trial Balance'!G$25:G$1381,MATCH('2023 OR'!$D138,'SAP Trial Balance'!$C$25:$C$1381,0)),0)</f>
        <v>-20000000</v>
      </c>
      <c r="J138" s="13">
        <f>IFERROR(INDEX('SAP Trial Balance'!H$25:H$1381,MATCH('2023 OR'!$D138,'SAP Trial Balance'!$C$25:$C$1381,0)),0)</f>
        <v>-20000000</v>
      </c>
      <c r="K138" s="13">
        <f>IFERROR(INDEX('SAP Trial Balance'!I$25:I$1381,MATCH('2023 OR'!$D138,'SAP Trial Balance'!$C$25:$C$1381,0)),0)</f>
        <v>-20000000</v>
      </c>
      <c r="L138" s="13">
        <f>IFERROR(INDEX('SAP Trial Balance'!J$25:J$1381,MATCH('2023 OR'!$D138,'SAP Trial Balance'!$C$25:$C$1381,0)),0)</f>
        <v>-20000000</v>
      </c>
      <c r="M138" s="13">
        <f>IFERROR(INDEX('SAP Trial Balance'!K$25:K$1381,MATCH('2023 OR'!$D138,'SAP Trial Balance'!$C$25:$C$1381,0)),0)</f>
        <v>-20000000</v>
      </c>
      <c r="N138" s="13">
        <f>IFERROR(INDEX('SAP Trial Balance'!L$25:L$1381,MATCH('2023 OR'!$D138,'SAP Trial Balance'!$C$25:$C$1381,0)),0)</f>
        <v>-20000000</v>
      </c>
      <c r="O138" s="13">
        <f>IFERROR(INDEX('SAP Trial Balance'!M$25:M$1381,MATCH('2023 OR'!$D138,'SAP Trial Balance'!$C$25:$C$1381,0)),0)</f>
        <v>-20000000</v>
      </c>
      <c r="P138" s="13">
        <f>IFERROR(INDEX('SAP Trial Balance'!N$25:N$1381,MATCH('2023 OR'!$D138,'SAP Trial Balance'!$C$25:$C$1381,0)),0)</f>
        <v>-20000000</v>
      </c>
      <c r="Q138" s="13">
        <f>IFERROR(INDEX('SAP Trial Balance'!O$25:O$1381,MATCH('2023 OR'!$D138,'SAP Trial Balance'!$C$25:$C$1381,0)),0)</f>
        <v>0</v>
      </c>
      <c r="R138" s="13">
        <f>IFERROR(INDEX('SAP Trial Balance'!P$25:P$1381,MATCH('2023 OR'!$D138,'SAP Trial Balance'!$C$25:$C$1381,0)),0)</f>
        <v>0</v>
      </c>
      <c r="S138" s="14"/>
    </row>
    <row r="139" spans="1:19" x14ac:dyDescent="0.25">
      <c r="A139" s="9">
        <f t="shared" ref="A139:A162" si="17">A138+1</f>
        <v>131</v>
      </c>
      <c r="D139" s="51">
        <v>252226</v>
      </c>
      <c r="E139" s="51" t="s">
        <v>770</v>
      </c>
      <c r="F139" s="64">
        <f>IFERROR(INDEX('DEC Prior Year'!$E$25:$E$1077,MATCH('2023 OR'!$D139,'DEC Prior Year'!$C$25:$C$1077,0)),0)</f>
        <v>-30000000</v>
      </c>
      <c r="G139" s="13">
        <f>IFERROR(INDEX('SAP Trial Balance'!E$25:E$1381,MATCH('2023 OR'!$D139,'SAP Trial Balance'!$C$25:$C$1381,0)),0)</f>
        <v>-30000000</v>
      </c>
      <c r="H139" s="13">
        <f>IFERROR(INDEX('SAP Trial Balance'!F$25:F$1381,MATCH('2023 OR'!$D139,'SAP Trial Balance'!$C$25:$C$1381,0)),0)</f>
        <v>-30000000</v>
      </c>
      <c r="I139" s="13">
        <f>IFERROR(INDEX('SAP Trial Balance'!G$25:G$1381,MATCH('2023 OR'!$D139,'SAP Trial Balance'!$C$25:$C$1381,0)),0)</f>
        <v>-30000000</v>
      </c>
      <c r="J139" s="13">
        <f>IFERROR(INDEX('SAP Trial Balance'!H$25:H$1381,MATCH('2023 OR'!$D139,'SAP Trial Balance'!$C$25:$C$1381,0)),0)</f>
        <v>-30000000</v>
      </c>
      <c r="K139" s="13">
        <f>IFERROR(INDEX('SAP Trial Balance'!I$25:I$1381,MATCH('2023 OR'!$D139,'SAP Trial Balance'!$C$25:$C$1381,0)),0)</f>
        <v>-30000000</v>
      </c>
      <c r="L139" s="13">
        <f>IFERROR(INDEX('SAP Trial Balance'!J$25:J$1381,MATCH('2023 OR'!$D139,'SAP Trial Balance'!$C$25:$C$1381,0)),0)</f>
        <v>-30000000</v>
      </c>
      <c r="M139" s="13">
        <f>IFERROR(INDEX('SAP Trial Balance'!K$25:K$1381,MATCH('2023 OR'!$D139,'SAP Trial Balance'!$C$25:$C$1381,0)),0)</f>
        <v>-30000000</v>
      </c>
      <c r="N139" s="13">
        <f>IFERROR(INDEX('SAP Trial Balance'!L$25:L$1381,MATCH('2023 OR'!$D139,'SAP Trial Balance'!$C$25:$C$1381,0)),0)</f>
        <v>-30000000</v>
      </c>
      <c r="O139" s="13">
        <f>IFERROR(INDEX('SAP Trial Balance'!M$25:M$1381,MATCH('2023 OR'!$D139,'SAP Trial Balance'!$C$25:$C$1381,0)),0)</f>
        <v>-30000000</v>
      </c>
      <c r="P139" s="13">
        <f>IFERROR(INDEX('SAP Trial Balance'!N$25:N$1381,MATCH('2023 OR'!$D139,'SAP Trial Balance'!$C$25:$C$1381,0)),0)</f>
        <v>-30000000</v>
      </c>
      <c r="Q139" s="13">
        <f>IFERROR(INDEX('SAP Trial Balance'!O$25:O$1381,MATCH('2023 OR'!$D139,'SAP Trial Balance'!$C$25:$C$1381,0)),0)</f>
        <v>0</v>
      </c>
      <c r="R139" s="13">
        <f>IFERROR(INDEX('SAP Trial Balance'!P$25:P$1381,MATCH('2023 OR'!$D139,'SAP Trial Balance'!$C$25:$C$1381,0)),0)</f>
        <v>0</v>
      </c>
      <c r="S139" s="14"/>
    </row>
    <row r="140" spans="1:19" x14ac:dyDescent="0.25">
      <c r="A140" s="9">
        <f t="shared" si="17"/>
        <v>132</v>
      </c>
      <c r="D140" s="51">
        <v>252228</v>
      </c>
      <c r="E140" s="51" t="s">
        <v>771</v>
      </c>
      <c r="F140" s="64">
        <f>IFERROR(INDEX('DEC Prior Year'!$E$25:$E$1077,MATCH('2023 OR'!$D140,'DEC Prior Year'!$C$25:$C$1077,0)),0)</f>
        <v>-40000000</v>
      </c>
      <c r="G140" s="13">
        <f>IFERROR(INDEX('SAP Trial Balance'!E$25:E$1381,MATCH('2023 OR'!$D140,'SAP Trial Balance'!$C$25:$C$1381,0)),0)</f>
        <v>-40000000</v>
      </c>
      <c r="H140" s="13">
        <f>IFERROR(INDEX('SAP Trial Balance'!F$25:F$1381,MATCH('2023 OR'!$D140,'SAP Trial Balance'!$C$25:$C$1381,0)),0)</f>
        <v>-40000000</v>
      </c>
      <c r="I140" s="13">
        <f>IFERROR(INDEX('SAP Trial Balance'!G$25:G$1381,MATCH('2023 OR'!$D140,'SAP Trial Balance'!$C$25:$C$1381,0)),0)</f>
        <v>-40000000</v>
      </c>
      <c r="J140" s="13">
        <f>IFERROR(INDEX('SAP Trial Balance'!H$25:H$1381,MATCH('2023 OR'!$D140,'SAP Trial Balance'!$C$25:$C$1381,0)),0)</f>
        <v>-40000000</v>
      </c>
      <c r="K140" s="13">
        <f>IFERROR(INDEX('SAP Trial Balance'!I$25:I$1381,MATCH('2023 OR'!$D140,'SAP Trial Balance'!$C$25:$C$1381,0)),0)</f>
        <v>-40000000</v>
      </c>
      <c r="L140" s="13">
        <f>IFERROR(INDEX('SAP Trial Balance'!J$25:J$1381,MATCH('2023 OR'!$D140,'SAP Trial Balance'!$C$25:$C$1381,0)),0)</f>
        <v>-40000000</v>
      </c>
      <c r="M140" s="13">
        <f>IFERROR(INDEX('SAP Trial Balance'!K$25:K$1381,MATCH('2023 OR'!$D140,'SAP Trial Balance'!$C$25:$C$1381,0)),0)</f>
        <v>-40000000</v>
      </c>
      <c r="N140" s="13">
        <f>IFERROR(INDEX('SAP Trial Balance'!L$25:L$1381,MATCH('2023 OR'!$D140,'SAP Trial Balance'!$C$25:$C$1381,0)),0)</f>
        <v>-40000000</v>
      </c>
      <c r="O140" s="13">
        <f>IFERROR(INDEX('SAP Trial Balance'!M$25:M$1381,MATCH('2023 OR'!$D140,'SAP Trial Balance'!$C$25:$C$1381,0)),0)</f>
        <v>-40000000</v>
      </c>
      <c r="P140" s="13">
        <f>IFERROR(INDEX('SAP Trial Balance'!N$25:N$1381,MATCH('2023 OR'!$D140,'SAP Trial Balance'!$C$25:$C$1381,0)),0)</f>
        <v>-40000000</v>
      </c>
      <c r="Q140" s="13">
        <f>IFERROR(INDEX('SAP Trial Balance'!O$25:O$1381,MATCH('2023 OR'!$D140,'SAP Trial Balance'!$C$25:$C$1381,0)),0)</f>
        <v>0</v>
      </c>
      <c r="R140" s="13">
        <f>IFERROR(INDEX('SAP Trial Balance'!P$25:P$1381,MATCH('2023 OR'!$D140,'SAP Trial Balance'!$C$25:$C$1381,0)),0)</f>
        <v>0</v>
      </c>
      <c r="S140" s="14"/>
    </row>
    <row r="141" spans="1:19" x14ac:dyDescent="0.25">
      <c r="A141" s="9">
        <f t="shared" si="17"/>
        <v>133</v>
      </c>
      <c r="D141" s="51">
        <v>252230</v>
      </c>
      <c r="E141" s="51" t="s">
        <v>772</v>
      </c>
      <c r="F141" s="64">
        <f>IFERROR(INDEX('DEC Prior Year'!$E$25:$E$1077,MATCH('2023 OR'!$D141,'DEC Prior Year'!$C$25:$C$1077,0)),0)</f>
        <v>-40000000</v>
      </c>
      <c r="G141" s="13">
        <f>IFERROR(INDEX('SAP Trial Balance'!E$25:E$1381,MATCH('2023 OR'!$D141,'SAP Trial Balance'!$C$25:$C$1381,0)),0)</f>
        <v>-40000000</v>
      </c>
      <c r="H141" s="13">
        <f>IFERROR(INDEX('SAP Trial Balance'!F$25:F$1381,MATCH('2023 OR'!$D141,'SAP Trial Balance'!$C$25:$C$1381,0)),0)</f>
        <v>-40000000</v>
      </c>
      <c r="I141" s="13">
        <f>IFERROR(INDEX('SAP Trial Balance'!G$25:G$1381,MATCH('2023 OR'!$D141,'SAP Trial Balance'!$C$25:$C$1381,0)),0)</f>
        <v>-40000000</v>
      </c>
      <c r="J141" s="13">
        <f>IFERROR(INDEX('SAP Trial Balance'!H$25:H$1381,MATCH('2023 OR'!$D141,'SAP Trial Balance'!$C$25:$C$1381,0)),0)</f>
        <v>-40000000</v>
      </c>
      <c r="K141" s="13">
        <f>IFERROR(INDEX('SAP Trial Balance'!I$25:I$1381,MATCH('2023 OR'!$D141,'SAP Trial Balance'!$C$25:$C$1381,0)),0)</f>
        <v>-40000000</v>
      </c>
      <c r="L141" s="13">
        <f>IFERROR(INDEX('SAP Trial Balance'!J$25:J$1381,MATCH('2023 OR'!$D141,'SAP Trial Balance'!$C$25:$C$1381,0)),0)</f>
        <v>-40000000</v>
      </c>
      <c r="M141" s="13">
        <f>IFERROR(INDEX('SAP Trial Balance'!K$25:K$1381,MATCH('2023 OR'!$D141,'SAP Trial Balance'!$C$25:$C$1381,0)),0)</f>
        <v>-40000000</v>
      </c>
      <c r="N141" s="13">
        <f>IFERROR(INDEX('SAP Trial Balance'!L$25:L$1381,MATCH('2023 OR'!$D141,'SAP Trial Balance'!$C$25:$C$1381,0)),0)</f>
        <v>-40000000</v>
      </c>
      <c r="O141" s="13">
        <f>IFERROR(INDEX('SAP Trial Balance'!M$25:M$1381,MATCH('2023 OR'!$D141,'SAP Trial Balance'!$C$25:$C$1381,0)),0)</f>
        <v>-40000000</v>
      </c>
      <c r="P141" s="13">
        <f>IFERROR(INDEX('SAP Trial Balance'!N$25:N$1381,MATCH('2023 OR'!$D141,'SAP Trial Balance'!$C$25:$C$1381,0)),0)</f>
        <v>-40000000</v>
      </c>
      <c r="Q141" s="13">
        <f>IFERROR(INDEX('SAP Trial Balance'!O$25:O$1381,MATCH('2023 OR'!$D141,'SAP Trial Balance'!$C$25:$C$1381,0)),0)</f>
        <v>0</v>
      </c>
      <c r="R141" s="13">
        <f>IFERROR(INDEX('SAP Trial Balance'!P$25:P$1381,MATCH('2023 OR'!$D141,'SAP Trial Balance'!$C$25:$C$1381,0)),0)</f>
        <v>0</v>
      </c>
      <c r="S141" s="14"/>
    </row>
    <row r="142" spans="1:19" x14ac:dyDescent="0.25">
      <c r="A142" s="9">
        <f t="shared" si="17"/>
        <v>134</v>
      </c>
      <c r="D142" s="51">
        <v>252232</v>
      </c>
      <c r="E142" s="51" t="s">
        <v>773</v>
      </c>
      <c r="F142" s="64">
        <f>IFERROR(INDEX('DEC Prior Year'!$E$25:$E$1077,MATCH('2023 OR'!$D142,'DEC Prior Year'!$C$25:$C$1077,0)),0)</f>
        <v>-10000000</v>
      </c>
      <c r="G142" s="13">
        <f>IFERROR(INDEX('SAP Trial Balance'!E$25:E$1381,MATCH('2023 OR'!$D142,'SAP Trial Balance'!$C$25:$C$1381,0)),0)</f>
        <v>-10000000</v>
      </c>
      <c r="H142" s="13">
        <f>IFERROR(INDEX('SAP Trial Balance'!F$25:F$1381,MATCH('2023 OR'!$D142,'SAP Trial Balance'!$C$25:$C$1381,0)),0)</f>
        <v>-10000000</v>
      </c>
      <c r="I142" s="13">
        <f>IFERROR(INDEX('SAP Trial Balance'!G$25:G$1381,MATCH('2023 OR'!$D142,'SAP Trial Balance'!$C$25:$C$1381,0)),0)</f>
        <v>-10000000</v>
      </c>
      <c r="J142" s="13">
        <f>IFERROR(INDEX('SAP Trial Balance'!H$25:H$1381,MATCH('2023 OR'!$D142,'SAP Trial Balance'!$C$25:$C$1381,0)),0)</f>
        <v>-10000000</v>
      </c>
      <c r="K142" s="13">
        <f>IFERROR(INDEX('SAP Trial Balance'!I$25:I$1381,MATCH('2023 OR'!$D142,'SAP Trial Balance'!$C$25:$C$1381,0)),0)</f>
        <v>-10000000</v>
      </c>
      <c r="L142" s="13">
        <f>IFERROR(INDEX('SAP Trial Balance'!J$25:J$1381,MATCH('2023 OR'!$D142,'SAP Trial Balance'!$C$25:$C$1381,0)),0)</f>
        <v>-10000000</v>
      </c>
      <c r="M142" s="13">
        <f>IFERROR(INDEX('SAP Trial Balance'!K$25:K$1381,MATCH('2023 OR'!$D142,'SAP Trial Balance'!$C$25:$C$1381,0)),0)</f>
        <v>-10000000</v>
      </c>
      <c r="N142" s="13">
        <f>IFERROR(INDEX('SAP Trial Balance'!L$25:L$1381,MATCH('2023 OR'!$D142,'SAP Trial Balance'!$C$25:$C$1381,0)),0)</f>
        <v>-10000000</v>
      </c>
      <c r="O142" s="13">
        <f>IFERROR(INDEX('SAP Trial Balance'!M$25:M$1381,MATCH('2023 OR'!$D142,'SAP Trial Balance'!$C$25:$C$1381,0)),0)</f>
        <v>-10000000</v>
      </c>
      <c r="P142" s="13">
        <f>IFERROR(INDEX('SAP Trial Balance'!N$25:N$1381,MATCH('2023 OR'!$D142,'SAP Trial Balance'!$C$25:$C$1381,0)),0)</f>
        <v>-10000000</v>
      </c>
      <c r="Q142" s="13">
        <f>IFERROR(INDEX('SAP Trial Balance'!O$25:O$1381,MATCH('2023 OR'!$D142,'SAP Trial Balance'!$C$25:$C$1381,0)),0)</f>
        <v>0</v>
      </c>
      <c r="R142" s="13">
        <f>IFERROR(INDEX('SAP Trial Balance'!P$25:P$1381,MATCH('2023 OR'!$D142,'SAP Trial Balance'!$C$25:$C$1381,0)),0)</f>
        <v>0</v>
      </c>
      <c r="S142" s="14"/>
    </row>
    <row r="143" spans="1:19" x14ac:dyDescent="0.25">
      <c r="A143" s="9">
        <f t="shared" si="17"/>
        <v>135</v>
      </c>
      <c r="D143" s="51">
        <v>252234</v>
      </c>
      <c r="E143" s="51" t="s">
        <v>1270</v>
      </c>
      <c r="F143" s="64">
        <f>IFERROR(INDEX('DEC Prior Year'!$E$25:$E$1077,MATCH('2023 OR'!$D143,'DEC Prior Year'!$C$25:$C$1077,0)),0)</f>
        <v>0</v>
      </c>
      <c r="G143" s="13">
        <f>IFERROR(INDEX('SAP Trial Balance'!E$25:E$1381,MATCH('2023 OR'!$D143,'SAP Trial Balance'!$C$25:$C$1381,0)),0)</f>
        <v>0</v>
      </c>
      <c r="H143" s="13">
        <f>IFERROR(INDEX('SAP Trial Balance'!F$25:F$1381,MATCH('2023 OR'!$D143,'SAP Trial Balance'!$C$25:$C$1381,0)),0)</f>
        <v>0</v>
      </c>
      <c r="I143" s="13">
        <f>IFERROR(INDEX('SAP Trial Balance'!G$25:G$1381,MATCH('2023 OR'!$D143,'SAP Trial Balance'!$C$25:$C$1381,0)),0)</f>
        <v>0</v>
      </c>
      <c r="J143" s="13">
        <f>IFERROR(INDEX('SAP Trial Balance'!H$25:H$1381,MATCH('2023 OR'!$D143,'SAP Trial Balance'!$C$25:$C$1381,0)),0)</f>
        <v>0</v>
      </c>
      <c r="K143" s="13">
        <f>IFERROR(INDEX('SAP Trial Balance'!I$25:I$1381,MATCH('2023 OR'!$D143,'SAP Trial Balance'!$C$25:$C$1381,0)),0)</f>
        <v>0</v>
      </c>
      <c r="L143" s="13">
        <f>IFERROR(INDEX('SAP Trial Balance'!J$25:J$1381,MATCH('2023 OR'!$D143,'SAP Trial Balance'!$C$25:$C$1381,0)),0)</f>
        <v>0</v>
      </c>
      <c r="M143" s="13">
        <f>IFERROR(INDEX('SAP Trial Balance'!K$25:K$1381,MATCH('2023 OR'!$D143,'SAP Trial Balance'!$C$25:$C$1381,0)),0)</f>
        <v>0</v>
      </c>
      <c r="N143" s="13">
        <f>IFERROR(INDEX('SAP Trial Balance'!L$25:L$1381,MATCH('2023 OR'!$D143,'SAP Trial Balance'!$C$25:$C$1381,0)),0)</f>
        <v>0</v>
      </c>
      <c r="O143" s="13">
        <f>IFERROR(INDEX('SAP Trial Balance'!M$25:M$1381,MATCH('2023 OR'!$D143,'SAP Trial Balance'!$C$25:$C$1381,0)),0)</f>
        <v>0</v>
      </c>
      <c r="P143" s="13">
        <f>IFERROR(INDEX('SAP Trial Balance'!N$25:N$1381,MATCH('2023 OR'!$D143,'SAP Trial Balance'!$C$25:$C$1381,0)),0)</f>
        <v>0</v>
      </c>
      <c r="Q143" s="13">
        <f>IFERROR(INDEX('SAP Trial Balance'!O$25:O$1381,MATCH('2023 OR'!$D143,'SAP Trial Balance'!$C$25:$C$1381,0)),0)</f>
        <v>0</v>
      </c>
      <c r="R143" s="13">
        <f>IFERROR(INDEX('SAP Trial Balance'!P$25:P$1381,MATCH('2023 OR'!$D143,'SAP Trial Balance'!$C$25:$C$1381,0)),0)</f>
        <v>0</v>
      </c>
      <c r="S143" s="14"/>
    </row>
    <row r="144" spans="1:19" x14ac:dyDescent="0.25">
      <c r="A144" s="9">
        <f t="shared" si="17"/>
        <v>136</v>
      </c>
      <c r="D144" s="51">
        <v>252236</v>
      </c>
      <c r="E144" s="51" t="s">
        <v>1271</v>
      </c>
      <c r="F144" s="64">
        <f>IFERROR(INDEX('DEC Prior Year'!$E$25:$E$1077,MATCH('2023 OR'!$D144,'DEC Prior Year'!$C$25:$C$1077,0)),0)</f>
        <v>0</v>
      </c>
      <c r="G144" s="13">
        <f>IFERROR(INDEX('SAP Trial Balance'!E$25:E$1381,MATCH('2023 OR'!$D144,'SAP Trial Balance'!$C$25:$C$1381,0)),0)</f>
        <v>0</v>
      </c>
      <c r="H144" s="13">
        <f>IFERROR(INDEX('SAP Trial Balance'!F$25:F$1381,MATCH('2023 OR'!$D144,'SAP Trial Balance'!$C$25:$C$1381,0)),0)</f>
        <v>0</v>
      </c>
      <c r="I144" s="13">
        <f>IFERROR(INDEX('SAP Trial Balance'!G$25:G$1381,MATCH('2023 OR'!$D144,'SAP Trial Balance'!$C$25:$C$1381,0)),0)</f>
        <v>0</v>
      </c>
      <c r="J144" s="13">
        <f>IFERROR(INDEX('SAP Trial Balance'!H$25:H$1381,MATCH('2023 OR'!$D144,'SAP Trial Balance'!$C$25:$C$1381,0)),0)</f>
        <v>0</v>
      </c>
      <c r="K144" s="13">
        <f>IFERROR(INDEX('SAP Trial Balance'!I$25:I$1381,MATCH('2023 OR'!$D144,'SAP Trial Balance'!$C$25:$C$1381,0)),0)</f>
        <v>0</v>
      </c>
      <c r="L144" s="13">
        <f>IFERROR(INDEX('SAP Trial Balance'!J$25:J$1381,MATCH('2023 OR'!$D144,'SAP Trial Balance'!$C$25:$C$1381,0)),0)</f>
        <v>0</v>
      </c>
      <c r="M144" s="13">
        <f>IFERROR(INDEX('SAP Trial Balance'!K$25:K$1381,MATCH('2023 OR'!$D144,'SAP Trial Balance'!$C$25:$C$1381,0)),0)</f>
        <v>0</v>
      </c>
      <c r="N144" s="13">
        <f>IFERROR(INDEX('SAP Trial Balance'!L$25:L$1381,MATCH('2023 OR'!$D144,'SAP Trial Balance'!$C$25:$C$1381,0)),0)</f>
        <v>0</v>
      </c>
      <c r="O144" s="13">
        <f>IFERROR(INDEX('SAP Trial Balance'!M$25:M$1381,MATCH('2023 OR'!$D144,'SAP Trial Balance'!$C$25:$C$1381,0)),0)</f>
        <v>0</v>
      </c>
      <c r="P144" s="13">
        <f>IFERROR(INDEX('SAP Trial Balance'!N$25:N$1381,MATCH('2023 OR'!$D144,'SAP Trial Balance'!$C$25:$C$1381,0)),0)</f>
        <v>0</v>
      </c>
      <c r="Q144" s="13">
        <f>IFERROR(INDEX('SAP Trial Balance'!O$25:O$1381,MATCH('2023 OR'!$D144,'SAP Trial Balance'!$C$25:$C$1381,0)),0)</f>
        <v>0</v>
      </c>
      <c r="R144" s="13">
        <f>IFERROR(INDEX('SAP Trial Balance'!P$25:P$1381,MATCH('2023 OR'!$D144,'SAP Trial Balance'!$C$25:$C$1381,0)),0)</f>
        <v>0</v>
      </c>
      <c r="S144" s="14"/>
    </row>
    <row r="145" spans="1:19" x14ac:dyDescent="0.25">
      <c r="A145" s="9">
        <f t="shared" si="17"/>
        <v>137</v>
      </c>
      <c r="D145" s="51">
        <v>252238</v>
      </c>
      <c r="E145" s="51" t="s">
        <v>774</v>
      </c>
      <c r="F145" s="64">
        <f>IFERROR(INDEX('DEC Prior Year'!$E$25:$E$1077,MATCH('2023 OR'!$D145,'DEC Prior Year'!$C$25:$C$1077,0)),0)</f>
        <v>-50000000</v>
      </c>
      <c r="G145" s="13">
        <f>IFERROR(INDEX('SAP Trial Balance'!E$25:E$1381,MATCH('2023 OR'!$D145,'SAP Trial Balance'!$C$25:$C$1381,0)),0)</f>
        <v>-50000000</v>
      </c>
      <c r="H145" s="13">
        <f>IFERROR(INDEX('SAP Trial Balance'!F$25:F$1381,MATCH('2023 OR'!$D145,'SAP Trial Balance'!$C$25:$C$1381,0)),0)</f>
        <v>-50000000</v>
      </c>
      <c r="I145" s="13">
        <f>IFERROR(INDEX('SAP Trial Balance'!G$25:G$1381,MATCH('2023 OR'!$D145,'SAP Trial Balance'!$C$25:$C$1381,0)),0)</f>
        <v>-50000000</v>
      </c>
      <c r="J145" s="13">
        <f>IFERROR(INDEX('SAP Trial Balance'!H$25:H$1381,MATCH('2023 OR'!$D145,'SAP Trial Balance'!$C$25:$C$1381,0)),0)</f>
        <v>-50000000</v>
      </c>
      <c r="K145" s="13">
        <f>IFERROR(INDEX('SAP Trial Balance'!I$25:I$1381,MATCH('2023 OR'!$D145,'SAP Trial Balance'!$C$25:$C$1381,0)),0)</f>
        <v>-50000000</v>
      </c>
      <c r="L145" s="13">
        <f>IFERROR(INDEX('SAP Trial Balance'!J$25:J$1381,MATCH('2023 OR'!$D145,'SAP Trial Balance'!$C$25:$C$1381,0)),0)</f>
        <v>-50000000</v>
      </c>
      <c r="M145" s="13">
        <f>IFERROR(INDEX('SAP Trial Balance'!K$25:K$1381,MATCH('2023 OR'!$D145,'SAP Trial Balance'!$C$25:$C$1381,0)),0)</f>
        <v>-50000000</v>
      </c>
      <c r="N145" s="13">
        <f>IFERROR(INDEX('SAP Trial Balance'!L$25:L$1381,MATCH('2023 OR'!$D145,'SAP Trial Balance'!$C$25:$C$1381,0)),0)</f>
        <v>-50000000</v>
      </c>
      <c r="O145" s="13">
        <f>IFERROR(INDEX('SAP Trial Balance'!M$25:M$1381,MATCH('2023 OR'!$D145,'SAP Trial Balance'!$C$25:$C$1381,0)),0)</f>
        <v>-50000000</v>
      </c>
      <c r="P145" s="13">
        <f>IFERROR(INDEX('SAP Trial Balance'!N$25:N$1381,MATCH('2023 OR'!$D145,'SAP Trial Balance'!$C$25:$C$1381,0)),0)</f>
        <v>-50000000</v>
      </c>
      <c r="Q145" s="13">
        <f>IFERROR(INDEX('SAP Trial Balance'!O$25:O$1381,MATCH('2023 OR'!$D145,'SAP Trial Balance'!$C$25:$C$1381,0)),0)</f>
        <v>0</v>
      </c>
      <c r="R145" s="13">
        <f>IFERROR(INDEX('SAP Trial Balance'!P$25:P$1381,MATCH('2023 OR'!$D145,'SAP Trial Balance'!$C$25:$C$1381,0)),0)</f>
        <v>0</v>
      </c>
      <c r="S145" s="14"/>
    </row>
    <row r="146" spans="1:19" x14ac:dyDescent="0.25">
      <c r="A146" s="9">
        <f t="shared" si="17"/>
        <v>138</v>
      </c>
      <c r="D146" s="51">
        <v>252240</v>
      </c>
      <c r="E146" s="51" t="s">
        <v>775</v>
      </c>
      <c r="F146" s="64">
        <f>IFERROR(INDEX('DEC Prior Year'!$E$25:$E$1077,MATCH('2023 OR'!$D146,'DEC Prior Year'!$C$25:$C$1077,0)),0)</f>
        <v>-50000000</v>
      </c>
      <c r="G146" s="13">
        <f>IFERROR(INDEX('SAP Trial Balance'!E$25:E$1381,MATCH('2023 OR'!$D146,'SAP Trial Balance'!$C$25:$C$1381,0)),0)</f>
        <v>-50000000</v>
      </c>
      <c r="H146" s="13">
        <f>IFERROR(INDEX('SAP Trial Balance'!F$25:F$1381,MATCH('2023 OR'!$D146,'SAP Trial Balance'!$C$25:$C$1381,0)),0)</f>
        <v>-50000000</v>
      </c>
      <c r="I146" s="13">
        <f>IFERROR(INDEX('SAP Trial Balance'!G$25:G$1381,MATCH('2023 OR'!$D146,'SAP Trial Balance'!$C$25:$C$1381,0)),0)</f>
        <v>-50000000</v>
      </c>
      <c r="J146" s="13">
        <f>IFERROR(INDEX('SAP Trial Balance'!H$25:H$1381,MATCH('2023 OR'!$D146,'SAP Trial Balance'!$C$25:$C$1381,0)),0)</f>
        <v>-50000000</v>
      </c>
      <c r="K146" s="13">
        <f>IFERROR(INDEX('SAP Trial Balance'!I$25:I$1381,MATCH('2023 OR'!$D146,'SAP Trial Balance'!$C$25:$C$1381,0)),0)</f>
        <v>-50000000</v>
      </c>
      <c r="L146" s="13">
        <f>IFERROR(INDEX('SAP Trial Balance'!J$25:J$1381,MATCH('2023 OR'!$D146,'SAP Trial Balance'!$C$25:$C$1381,0)),0)</f>
        <v>-50000000</v>
      </c>
      <c r="M146" s="13">
        <f>IFERROR(INDEX('SAP Trial Balance'!K$25:K$1381,MATCH('2023 OR'!$D146,'SAP Trial Balance'!$C$25:$C$1381,0)),0)</f>
        <v>-50000000</v>
      </c>
      <c r="N146" s="13">
        <f>IFERROR(INDEX('SAP Trial Balance'!L$25:L$1381,MATCH('2023 OR'!$D146,'SAP Trial Balance'!$C$25:$C$1381,0)),0)</f>
        <v>0</v>
      </c>
      <c r="O146" s="13">
        <f>IFERROR(INDEX('SAP Trial Balance'!M$25:M$1381,MATCH('2023 OR'!$D146,'SAP Trial Balance'!$C$25:$C$1381,0)),0)</f>
        <v>0</v>
      </c>
      <c r="P146" s="13">
        <f>IFERROR(INDEX('SAP Trial Balance'!N$25:N$1381,MATCH('2023 OR'!$D146,'SAP Trial Balance'!$C$25:$C$1381,0)),0)</f>
        <v>0</v>
      </c>
      <c r="Q146" s="13">
        <f>IFERROR(INDEX('SAP Trial Balance'!O$25:O$1381,MATCH('2023 OR'!$D146,'SAP Trial Balance'!$C$25:$C$1381,0)),0)</f>
        <v>0</v>
      </c>
      <c r="R146" s="13">
        <f>IFERROR(INDEX('SAP Trial Balance'!P$25:P$1381,MATCH('2023 OR'!$D146,'SAP Trial Balance'!$C$25:$C$1381,0)),0)</f>
        <v>0</v>
      </c>
      <c r="S146" s="14"/>
    </row>
    <row r="147" spans="1:19" x14ac:dyDescent="0.25">
      <c r="A147" s="9">
        <f t="shared" si="17"/>
        <v>139</v>
      </c>
      <c r="D147" s="51">
        <v>252242</v>
      </c>
      <c r="E147" s="51" t="s">
        <v>776</v>
      </c>
      <c r="F147" s="64">
        <f>IFERROR(INDEX('DEC Prior Year'!$E$25:$E$1077,MATCH('2023 OR'!$D147,'DEC Prior Year'!$C$25:$C$1077,0)),0)</f>
        <v>-35000000</v>
      </c>
      <c r="G147" s="13">
        <f>IFERROR(INDEX('SAP Trial Balance'!E$25:E$1381,MATCH('2023 OR'!$D147,'SAP Trial Balance'!$C$25:$C$1381,0)),0)</f>
        <v>-35000000</v>
      </c>
      <c r="H147" s="13">
        <f>IFERROR(INDEX('SAP Trial Balance'!F$25:F$1381,MATCH('2023 OR'!$D147,'SAP Trial Balance'!$C$25:$C$1381,0)),0)</f>
        <v>-35000000</v>
      </c>
      <c r="I147" s="13">
        <f>IFERROR(INDEX('SAP Trial Balance'!G$25:G$1381,MATCH('2023 OR'!$D147,'SAP Trial Balance'!$C$25:$C$1381,0)),0)</f>
        <v>-35000000</v>
      </c>
      <c r="J147" s="13">
        <f>IFERROR(INDEX('SAP Trial Balance'!H$25:H$1381,MATCH('2023 OR'!$D147,'SAP Trial Balance'!$C$25:$C$1381,0)),0)</f>
        <v>-35000000</v>
      </c>
      <c r="K147" s="13">
        <f>IFERROR(INDEX('SAP Trial Balance'!I$25:I$1381,MATCH('2023 OR'!$D147,'SAP Trial Balance'!$C$25:$C$1381,0)),0)</f>
        <v>-35000000</v>
      </c>
      <c r="L147" s="13">
        <f>IFERROR(INDEX('SAP Trial Balance'!J$25:J$1381,MATCH('2023 OR'!$D147,'SAP Trial Balance'!$C$25:$C$1381,0)),0)</f>
        <v>-35000000</v>
      </c>
      <c r="M147" s="13">
        <f>IFERROR(INDEX('SAP Trial Balance'!K$25:K$1381,MATCH('2023 OR'!$D147,'SAP Trial Balance'!$C$25:$C$1381,0)),0)</f>
        <v>-35000000</v>
      </c>
      <c r="N147" s="13">
        <f>IFERROR(INDEX('SAP Trial Balance'!L$25:L$1381,MATCH('2023 OR'!$D147,'SAP Trial Balance'!$C$25:$C$1381,0)),0)</f>
        <v>-35000000</v>
      </c>
      <c r="O147" s="13">
        <f>IFERROR(INDEX('SAP Trial Balance'!M$25:M$1381,MATCH('2023 OR'!$D147,'SAP Trial Balance'!$C$25:$C$1381,0)),0)</f>
        <v>-35000000</v>
      </c>
      <c r="P147" s="13">
        <f>IFERROR(INDEX('SAP Trial Balance'!N$25:N$1381,MATCH('2023 OR'!$D147,'SAP Trial Balance'!$C$25:$C$1381,0)),0)</f>
        <v>-35000000</v>
      </c>
      <c r="Q147" s="13">
        <f>IFERROR(INDEX('SAP Trial Balance'!O$25:O$1381,MATCH('2023 OR'!$D147,'SAP Trial Balance'!$C$25:$C$1381,0)),0)</f>
        <v>0</v>
      </c>
      <c r="R147" s="13">
        <f>IFERROR(INDEX('SAP Trial Balance'!P$25:P$1381,MATCH('2023 OR'!$D147,'SAP Trial Balance'!$C$25:$C$1381,0)),0)</f>
        <v>0</v>
      </c>
      <c r="S147" s="14"/>
    </row>
    <row r="148" spans="1:19" x14ac:dyDescent="0.25">
      <c r="A148" s="9">
        <f t="shared" si="17"/>
        <v>140</v>
      </c>
      <c r="D148" s="51">
        <v>252244</v>
      </c>
      <c r="E148" s="51" t="s">
        <v>777</v>
      </c>
      <c r="F148" s="64">
        <f>IFERROR(INDEX('DEC Prior Year'!$E$25:$E$1077,MATCH('2023 OR'!$D148,'DEC Prior Year'!$C$25:$C$1077,0)),0)</f>
        <v>-40000000</v>
      </c>
      <c r="G148" s="13">
        <f>IFERROR(INDEX('SAP Trial Balance'!E$25:E$1381,MATCH('2023 OR'!$D148,'SAP Trial Balance'!$C$25:$C$1381,0)),0)</f>
        <v>-40000000</v>
      </c>
      <c r="H148" s="13">
        <f>IFERROR(INDEX('SAP Trial Balance'!F$25:F$1381,MATCH('2023 OR'!$D148,'SAP Trial Balance'!$C$25:$C$1381,0)),0)</f>
        <v>-40000000</v>
      </c>
      <c r="I148" s="13">
        <f>IFERROR(INDEX('SAP Trial Balance'!G$25:G$1381,MATCH('2023 OR'!$D148,'SAP Trial Balance'!$C$25:$C$1381,0)),0)</f>
        <v>-40000000</v>
      </c>
      <c r="J148" s="13">
        <f>IFERROR(INDEX('SAP Trial Balance'!H$25:H$1381,MATCH('2023 OR'!$D148,'SAP Trial Balance'!$C$25:$C$1381,0)),0)</f>
        <v>-40000000</v>
      </c>
      <c r="K148" s="13">
        <f>IFERROR(INDEX('SAP Trial Balance'!I$25:I$1381,MATCH('2023 OR'!$D148,'SAP Trial Balance'!$C$25:$C$1381,0)),0)</f>
        <v>-40000000</v>
      </c>
      <c r="L148" s="13">
        <f>IFERROR(INDEX('SAP Trial Balance'!J$25:J$1381,MATCH('2023 OR'!$D148,'SAP Trial Balance'!$C$25:$C$1381,0)),0)</f>
        <v>-40000000</v>
      </c>
      <c r="M148" s="13">
        <f>IFERROR(INDEX('SAP Trial Balance'!K$25:K$1381,MATCH('2023 OR'!$D148,'SAP Trial Balance'!$C$25:$C$1381,0)),0)</f>
        <v>-40000000</v>
      </c>
      <c r="N148" s="13">
        <f>IFERROR(INDEX('SAP Trial Balance'!L$25:L$1381,MATCH('2023 OR'!$D148,'SAP Trial Balance'!$C$25:$C$1381,0)),0)</f>
        <v>-40000000</v>
      </c>
      <c r="O148" s="13">
        <f>IFERROR(INDEX('SAP Trial Balance'!M$25:M$1381,MATCH('2023 OR'!$D148,'SAP Trial Balance'!$C$25:$C$1381,0)),0)</f>
        <v>-40000000</v>
      </c>
      <c r="P148" s="13">
        <f>IFERROR(INDEX('SAP Trial Balance'!N$25:N$1381,MATCH('2023 OR'!$D148,'SAP Trial Balance'!$C$25:$C$1381,0)),0)</f>
        <v>-40000000</v>
      </c>
      <c r="Q148" s="13">
        <f>IFERROR(INDEX('SAP Trial Balance'!O$25:O$1381,MATCH('2023 OR'!$D148,'SAP Trial Balance'!$C$25:$C$1381,0)),0)</f>
        <v>0</v>
      </c>
      <c r="R148" s="13">
        <f>IFERROR(INDEX('SAP Trial Balance'!P$25:P$1381,MATCH('2023 OR'!$D148,'SAP Trial Balance'!$C$25:$C$1381,0)),0)</f>
        <v>0</v>
      </c>
      <c r="S148" s="14"/>
    </row>
    <row r="149" spans="1:19" x14ac:dyDescent="0.25">
      <c r="A149" s="9">
        <f t="shared" si="17"/>
        <v>141</v>
      </c>
      <c r="D149" s="51">
        <v>252246</v>
      </c>
      <c r="E149" s="51" t="s">
        <v>778</v>
      </c>
      <c r="F149" s="64">
        <f>IFERROR(INDEX('DEC Prior Year'!$E$25:$E$1077,MATCH('2023 OR'!$D149,'DEC Prior Year'!$C$25:$C$1077,0)),0)</f>
        <v>-25000000</v>
      </c>
      <c r="G149" s="13">
        <f>IFERROR(INDEX('SAP Trial Balance'!E$25:E$1381,MATCH('2023 OR'!$D149,'SAP Trial Balance'!$C$25:$C$1381,0)),0)</f>
        <v>-25000000</v>
      </c>
      <c r="H149" s="13">
        <f>IFERROR(INDEX('SAP Trial Balance'!F$25:F$1381,MATCH('2023 OR'!$D149,'SAP Trial Balance'!$C$25:$C$1381,0)),0)</f>
        <v>-25000000</v>
      </c>
      <c r="I149" s="13">
        <f>IFERROR(INDEX('SAP Trial Balance'!G$25:G$1381,MATCH('2023 OR'!$D149,'SAP Trial Balance'!$C$25:$C$1381,0)),0)</f>
        <v>-25000000</v>
      </c>
      <c r="J149" s="13">
        <f>IFERROR(INDEX('SAP Trial Balance'!H$25:H$1381,MATCH('2023 OR'!$D149,'SAP Trial Balance'!$C$25:$C$1381,0)),0)</f>
        <v>-25000000</v>
      </c>
      <c r="K149" s="13">
        <f>IFERROR(INDEX('SAP Trial Balance'!I$25:I$1381,MATCH('2023 OR'!$D149,'SAP Trial Balance'!$C$25:$C$1381,0)),0)</f>
        <v>-25000000</v>
      </c>
      <c r="L149" s="13">
        <f>IFERROR(INDEX('SAP Trial Balance'!J$25:J$1381,MATCH('2023 OR'!$D149,'SAP Trial Balance'!$C$25:$C$1381,0)),0)</f>
        <v>-25000000</v>
      </c>
      <c r="M149" s="13">
        <f>IFERROR(INDEX('SAP Trial Balance'!K$25:K$1381,MATCH('2023 OR'!$D149,'SAP Trial Balance'!$C$25:$C$1381,0)),0)</f>
        <v>-25000000</v>
      </c>
      <c r="N149" s="13">
        <f>IFERROR(INDEX('SAP Trial Balance'!L$25:L$1381,MATCH('2023 OR'!$D149,'SAP Trial Balance'!$C$25:$C$1381,0)),0)</f>
        <v>-25000000</v>
      </c>
      <c r="O149" s="13">
        <f>IFERROR(INDEX('SAP Trial Balance'!M$25:M$1381,MATCH('2023 OR'!$D149,'SAP Trial Balance'!$C$25:$C$1381,0)),0)</f>
        <v>-25000000</v>
      </c>
      <c r="P149" s="13">
        <f>IFERROR(INDEX('SAP Trial Balance'!N$25:N$1381,MATCH('2023 OR'!$D149,'SAP Trial Balance'!$C$25:$C$1381,0)),0)</f>
        <v>-25000000</v>
      </c>
      <c r="Q149" s="13">
        <f>IFERROR(INDEX('SAP Trial Balance'!O$25:O$1381,MATCH('2023 OR'!$D149,'SAP Trial Balance'!$C$25:$C$1381,0)),0)</f>
        <v>0</v>
      </c>
      <c r="R149" s="13">
        <f>IFERROR(INDEX('SAP Trial Balance'!P$25:P$1381,MATCH('2023 OR'!$D149,'SAP Trial Balance'!$C$25:$C$1381,0)),0)</f>
        <v>0</v>
      </c>
      <c r="S149" s="14"/>
    </row>
    <row r="150" spans="1:19" x14ac:dyDescent="0.25">
      <c r="A150" s="9">
        <f t="shared" si="17"/>
        <v>142</v>
      </c>
      <c r="D150" s="51">
        <v>252248</v>
      </c>
      <c r="E150" s="51" t="s">
        <v>779</v>
      </c>
      <c r="F150" s="64">
        <f>IFERROR(INDEX('DEC Prior Year'!$E$25:$E$1077,MATCH('2023 OR'!$D150,'DEC Prior Year'!$C$25:$C$1077,0)),0)</f>
        <v>-75000000</v>
      </c>
      <c r="G150" s="13">
        <f>IFERROR(INDEX('SAP Trial Balance'!E$25:E$1381,MATCH('2023 OR'!$D150,'SAP Trial Balance'!$C$25:$C$1381,0)),0)</f>
        <v>-75000000</v>
      </c>
      <c r="H150" s="13">
        <f>IFERROR(INDEX('SAP Trial Balance'!F$25:F$1381,MATCH('2023 OR'!$D150,'SAP Trial Balance'!$C$25:$C$1381,0)),0)</f>
        <v>-75000000</v>
      </c>
      <c r="I150" s="13">
        <f>IFERROR(INDEX('SAP Trial Balance'!G$25:G$1381,MATCH('2023 OR'!$D150,'SAP Trial Balance'!$C$25:$C$1381,0)),0)</f>
        <v>-75000000</v>
      </c>
      <c r="J150" s="13">
        <f>IFERROR(INDEX('SAP Trial Balance'!H$25:H$1381,MATCH('2023 OR'!$D150,'SAP Trial Balance'!$C$25:$C$1381,0)),0)</f>
        <v>-75000000</v>
      </c>
      <c r="K150" s="13">
        <f>IFERROR(INDEX('SAP Trial Balance'!I$25:I$1381,MATCH('2023 OR'!$D150,'SAP Trial Balance'!$C$25:$C$1381,0)),0)</f>
        <v>-75000000</v>
      </c>
      <c r="L150" s="13">
        <f>IFERROR(INDEX('SAP Trial Balance'!J$25:J$1381,MATCH('2023 OR'!$D150,'SAP Trial Balance'!$C$25:$C$1381,0)),0)</f>
        <v>-75000000</v>
      </c>
      <c r="M150" s="13">
        <f>IFERROR(INDEX('SAP Trial Balance'!K$25:K$1381,MATCH('2023 OR'!$D150,'SAP Trial Balance'!$C$25:$C$1381,0)),0)</f>
        <v>-75000000</v>
      </c>
      <c r="N150" s="13">
        <f>IFERROR(INDEX('SAP Trial Balance'!L$25:L$1381,MATCH('2023 OR'!$D150,'SAP Trial Balance'!$C$25:$C$1381,0)),0)</f>
        <v>-75000000</v>
      </c>
      <c r="O150" s="13">
        <f>IFERROR(INDEX('SAP Trial Balance'!M$25:M$1381,MATCH('2023 OR'!$D150,'SAP Trial Balance'!$C$25:$C$1381,0)),0)</f>
        <v>-75000000</v>
      </c>
      <c r="P150" s="13">
        <f>IFERROR(INDEX('SAP Trial Balance'!N$25:N$1381,MATCH('2023 OR'!$D150,'SAP Trial Balance'!$C$25:$C$1381,0)),0)</f>
        <v>-75000000</v>
      </c>
      <c r="Q150" s="13">
        <f>IFERROR(INDEX('SAP Trial Balance'!O$25:O$1381,MATCH('2023 OR'!$D150,'SAP Trial Balance'!$C$25:$C$1381,0)),0)</f>
        <v>0</v>
      </c>
      <c r="R150" s="13">
        <f>IFERROR(INDEX('SAP Trial Balance'!P$25:P$1381,MATCH('2023 OR'!$D150,'SAP Trial Balance'!$C$25:$C$1381,0)),0)</f>
        <v>0</v>
      </c>
      <c r="S150" s="14"/>
    </row>
    <row r="151" spans="1:19" x14ac:dyDescent="0.25">
      <c r="A151" s="9">
        <f t="shared" si="17"/>
        <v>143</v>
      </c>
      <c r="D151" s="51">
        <v>252250</v>
      </c>
      <c r="E151" s="51" t="s">
        <v>780</v>
      </c>
      <c r="F151" s="64">
        <f>IFERROR(INDEX('DEC Prior Year'!$E$25:$E$1077,MATCH('2023 OR'!$D151,'DEC Prior Year'!$C$25:$C$1077,0)),0)</f>
        <v>-50000000</v>
      </c>
      <c r="G151" s="13">
        <f>IFERROR(INDEX('SAP Trial Balance'!E$25:E$1381,MATCH('2023 OR'!$D151,'SAP Trial Balance'!$C$25:$C$1381,0)),0)</f>
        <v>-50000000</v>
      </c>
      <c r="H151" s="13">
        <f>IFERROR(INDEX('SAP Trial Balance'!F$25:F$1381,MATCH('2023 OR'!$D151,'SAP Trial Balance'!$C$25:$C$1381,0)),0)</f>
        <v>-50000000</v>
      </c>
      <c r="I151" s="13">
        <f>IFERROR(INDEX('SAP Trial Balance'!G$25:G$1381,MATCH('2023 OR'!$D151,'SAP Trial Balance'!$C$25:$C$1381,0)),0)</f>
        <v>-50000000</v>
      </c>
      <c r="J151" s="13">
        <f>IFERROR(INDEX('SAP Trial Balance'!H$25:H$1381,MATCH('2023 OR'!$D151,'SAP Trial Balance'!$C$25:$C$1381,0)),0)</f>
        <v>-50000000</v>
      </c>
      <c r="K151" s="13">
        <f>IFERROR(INDEX('SAP Trial Balance'!I$25:I$1381,MATCH('2023 OR'!$D151,'SAP Trial Balance'!$C$25:$C$1381,0)),0)</f>
        <v>-50000000</v>
      </c>
      <c r="L151" s="13">
        <f>IFERROR(INDEX('SAP Trial Balance'!J$25:J$1381,MATCH('2023 OR'!$D151,'SAP Trial Balance'!$C$25:$C$1381,0)),0)</f>
        <v>-50000000</v>
      </c>
      <c r="M151" s="13">
        <f>IFERROR(INDEX('SAP Trial Balance'!K$25:K$1381,MATCH('2023 OR'!$D151,'SAP Trial Balance'!$C$25:$C$1381,0)),0)</f>
        <v>-50000000</v>
      </c>
      <c r="N151" s="13">
        <f>IFERROR(INDEX('SAP Trial Balance'!L$25:L$1381,MATCH('2023 OR'!$D151,'SAP Trial Balance'!$C$25:$C$1381,0)),0)</f>
        <v>-50000000</v>
      </c>
      <c r="O151" s="13">
        <f>IFERROR(INDEX('SAP Trial Balance'!M$25:M$1381,MATCH('2023 OR'!$D151,'SAP Trial Balance'!$C$25:$C$1381,0)),0)</f>
        <v>-50000000</v>
      </c>
      <c r="P151" s="13">
        <f>IFERROR(INDEX('SAP Trial Balance'!N$25:N$1381,MATCH('2023 OR'!$D151,'SAP Trial Balance'!$C$25:$C$1381,0)),0)</f>
        <v>-50000000</v>
      </c>
      <c r="Q151" s="13">
        <f>IFERROR(INDEX('SAP Trial Balance'!O$25:O$1381,MATCH('2023 OR'!$D151,'SAP Trial Balance'!$C$25:$C$1381,0)),0)</f>
        <v>0</v>
      </c>
      <c r="R151" s="13">
        <f>IFERROR(INDEX('SAP Trial Balance'!P$25:P$1381,MATCH('2023 OR'!$D151,'SAP Trial Balance'!$C$25:$C$1381,0)),0)</f>
        <v>0</v>
      </c>
      <c r="S151" s="14"/>
    </row>
    <row r="152" spans="1:19" x14ac:dyDescent="0.25">
      <c r="A152" s="9">
        <f t="shared" si="17"/>
        <v>144</v>
      </c>
      <c r="D152" s="51">
        <v>252251</v>
      </c>
      <c r="E152" s="51" t="s">
        <v>1272</v>
      </c>
      <c r="F152" s="64">
        <f>IFERROR(INDEX('DEC Prior Year'!$E$25:$E$1077,MATCH('2023 OR'!$D152,'DEC Prior Year'!$C$25:$C$1077,0)),0)</f>
        <v>0</v>
      </c>
      <c r="G152" s="13">
        <f>IFERROR(INDEX('SAP Trial Balance'!E$25:E$1381,MATCH('2023 OR'!$D152,'SAP Trial Balance'!$C$25:$C$1381,0)),0)</f>
        <v>0</v>
      </c>
      <c r="H152" s="13">
        <f>IFERROR(INDEX('SAP Trial Balance'!F$25:F$1381,MATCH('2023 OR'!$D152,'SAP Trial Balance'!$C$25:$C$1381,0)),0)</f>
        <v>0</v>
      </c>
      <c r="I152" s="13">
        <f>IFERROR(INDEX('SAP Trial Balance'!G$25:G$1381,MATCH('2023 OR'!$D152,'SAP Trial Balance'!$C$25:$C$1381,0)),0)</f>
        <v>-100000000</v>
      </c>
      <c r="J152" s="13">
        <f>IFERROR(INDEX('SAP Trial Balance'!H$25:H$1381,MATCH('2023 OR'!$D152,'SAP Trial Balance'!$C$25:$C$1381,0)),0)</f>
        <v>-100000000</v>
      </c>
      <c r="K152" s="13">
        <f>IFERROR(INDEX('SAP Trial Balance'!I$25:I$1381,MATCH('2023 OR'!$D152,'SAP Trial Balance'!$C$25:$C$1381,0)),0)</f>
        <v>-100000000</v>
      </c>
      <c r="L152" s="13">
        <f>IFERROR(INDEX('SAP Trial Balance'!J$25:J$1381,MATCH('2023 OR'!$D152,'SAP Trial Balance'!$C$25:$C$1381,0)),0)</f>
        <v>-100000000</v>
      </c>
      <c r="M152" s="13">
        <f>IFERROR(INDEX('SAP Trial Balance'!K$25:K$1381,MATCH('2023 OR'!$D152,'SAP Trial Balance'!$C$25:$C$1381,0)),0)</f>
        <v>-100000000</v>
      </c>
      <c r="N152" s="13">
        <f>IFERROR(INDEX('SAP Trial Balance'!L$25:L$1381,MATCH('2023 OR'!$D152,'SAP Trial Balance'!$C$25:$C$1381,0)),0)</f>
        <v>-100000000</v>
      </c>
      <c r="O152" s="13">
        <f>IFERROR(INDEX('SAP Trial Balance'!M$25:M$1381,MATCH('2023 OR'!$D152,'SAP Trial Balance'!$C$25:$C$1381,0)),0)</f>
        <v>-100000000</v>
      </c>
      <c r="P152" s="13">
        <f>IFERROR(INDEX('SAP Trial Balance'!N$25:N$1381,MATCH('2023 OR'!$D152,'SAP Trial Balance'!$C$25:$C$1381,0)),0)</f>
        <v>-100000000</v>
      </c>
      <c r="Q152" s="13">
        <f>IFERROR(INDEX('SAP Trial Balance'!O$25:O$1381,MATCH('2023 OR'!$D152,'SAP Trial Balance'!$C$25:$C$1381,0)),0)</f>
        <v>0</v>
      </c>
      <c r="R152" s="13">
        <f>IFERROR(INDEX('SAP Trial Balance'!P$25:P$1381,MATCH('2023 OR'!$D152,'SAP Trial Balance'!$C$25:$C$1381,0)),0)</f>
        <v>0</v>
      </c>
      <c r="S152" s="14"/>
    </row>
    <row r="153" spans="1:19" x14ac:dyDescent="0.25">
      <c r="A153" s="9">
        <f t="shared" si="17"/>
        <v>145</v>
      </c>
      <c r="D153" s="51">
        <v>252252</v>
      </c>
      <c r="E153" s="51" t="s">
        <v>781</v>
      </c>
      <c r="F153" s="64">
        <f>IFERROR(INDEX('DEC Prior Year'!$E$25:$E$1077,MATCH('2023 OR'!$D153,'DEC Prior Year'!$C$25:$C$1077,0)),0)</f>
        <v>-90000000</v>
      </c>
      <c r="G153" s="13">
        <f>IFERROR(INDEX('SAP Trial Balance'!E$25:E$1381,MATCH('2023 OR'!$D153,'SAP Trial Balance'!$C$25:$C$1381,0)),0)</f>
        <v>-90000000</v>
      </c>
      <c r="H153" s="13">
        <f>IFERROR(INDEX('SAP Trial Balance'!F$25:F$1381,MATCH('2023 OR'!$D153,'SAP Trial Balance'!$C$25:$C$1381,0)),0)</f>
        <v>-90000000</v>
      </c>
      <c r="I153" s="13">
        <f>IFERROR(INDEX('SAP Trial Balance'!G$25:G$1381,MATCH('2023 OR'!$D153,'SAP Trial Balance'!$C$25:$C$1381,0)),0)</f>
        <v>-90000000</v>
      </c>
      <c r="J153" s="13">
        <f>IFERROR(INDEX('SAP Trial Balance'!H$25:H$1381,MATCH('2023 OR'!$D153,'SAP Trial Balance'!$C$25:$C$1381,0)),0)</f>
        <v>-90000000</v>
      </c>
      <c r="K153" s="13">
        <f>IFERROR(INDEX('SAP Trial Balance'!I$25:I$1381,MATCH('2023 OR'!$D153,'SAP Trial Balance'!$C$25:$C$1381,0)),0)</f>
        <v>-90000000</v>
      </c>
      <c r="L153" s="13">
        <f>IFERROR(INDEX('SAP Trial Balance'!J$25:J$1381,MATCH('2023 OR'!$D153,'SAP Trial Balance'!$C$25:$C$1381,0)),0)</f>
        <v>-90000000</v>
      </c>
      <c r="M153" s="13">
        <f>IFERROR(INDEX('SAP Trial Balance'!K$25:K$1381,MATCH('2023 OR'!$D153,'SAP Trial Balance'!$C$25:$C$1381,0)),0)</f>
        <v>-90000000</v>
      </c>
      <c r="N153" s="13">
        <f>IFERROR(INDEX('SAP Trial Balance'!L$25:L$1381,MATCH('2023 OR'!$D153,'SAP Trial Balance'!$C$25:$C$1381,0)),0)</f>
        <v>-90000000</v>
      </c>
      <c r="O153" s="13">
        <f>IFERROR(INDEX('SAP Trial Balance'!M$25:M$1381,MATCH('2023 OR'!$D153,'SAP Trial Balance'!$C$25:$C$1381,0)),0)</f>
        <v>-90000000</v>
      </c>
      <c r="P153" s="13">
        <f>IFERROR(INDEX('SAP Trial Balance'!N$25:N$1381,MATCH('2023 OR'!$D153,'SAP Trial Balance'!$C$25:$C$1381,0)),0)</f>
        <v>-90000000</v>
      </c>
      <c r="Q153" s="13">
        <f>IFERROR(INDEX('SAP Trial Balance'!O$25:O$1381,MATCH('2023 OR'!$D153,'SAP Trial Balance'!$C$25:$C$1381,0)),0)</f>
        <v>0</v>
      </c>
      <c r="R153" s="13">
        <f>IFERROR(INDEX('SAP Trial Balance'!P$25:P$1381,MATCH('2023 OR'!$D153,'SAP Trial Balance'!$C$25:$C$1381,0)),0)</f>
        <v>0</v>
      </c>
      <c r="S153" s="14"/>
    </row>
    <row r="154" spans="1:19" x14ac:dyDescent="0.25">
      <c r="A154" s="9">
        <f t="shared" si="17"/>
        <v>146</v>
      </c>
      <c r="D154" s="51">
        <v>252253</v>
      </c>
      <c r="E154" s="51" t="s">
        <v>2875</v>
      </c>
      <c r="F154" s="64"/>
      <c r="G154" s="13">
        <f>IFERROR(INDEX('SAP Trial Balance'!E$25:E$1381,MATCH('2023 OR'!$D154,'SAP Trial Balance'!$C$25:$C$1381,0)),0)</f>
        <v>0</v>
      </c>
      <c r="H154" s="13">
        <f>IFERROR(INDEX('SAP Trial Balance'!F$25:F$1381,MATCH('2023 OR'!$D154,'SAP Trial Balance'!$C$25:$C$1381,0)),0)</f>
        <v>0</v>
      </c>
      <c r="I154" s="13">
        <f>IFERROR(INDEX('SAP Trial Balance'!G$25:G$1381,MATCH('2023 OR'!$D154,'SAP Trial Balance'!$C$25:$C$1381,0)),0)</f>
        <v>0</v>
      </c>
      <c r="J154" s="13">
        <f>IFERROR(INDEX('SAP Trial Balance'!H$25:H$1381,MATCH('2023 OR'!$D154,'SAP Trial Balance'!$C$25:$C$1381,0)),0)</f>
        <v>0</v>
      </c>
      <c r="K154" s="13">
        <f>IFERROR(INDEX('SAP Trial Balance'!I$25:I$1381,MATCH('2023 OR'!$D154,'SAP Trial Balance'!$C$25:$C$1381,0)),0)</f>
        <v>0</v>
      </c>
      <c r="L154" s="13">
        <f>IFERROR(INDEX('SAP Trial Balance'!J$25:J$1381,MATCH('2023 OR'!$D154,'SAP Trial Balance'!$C$25:$C$1381,0)),0)</f>
        <v>0</v>
      </c>
      <c r="M154" s="13">
        <f>IFERROR(INDEX('SAP Trial Balance'!K$25:K$1381,MATCH('2023 OR'!$D154,'SAP Trial Balance'!$C$25:$C$1381,0)),0)</f>
        <v>0</v>
      </c>
      <c r="N154" s="13">
        <f>IFERROR(INDEX('SAP Trial Balance'!L$25:L$1381,MATCH('2023 OR'!$D154,'SAP Trial Balance'!$C$25:$C$1381,0)),0)</f>
        <v>-80000000</v>
      </c>
      <c r="O154" s="13">
        <f>IFERROR(INDEX('SAP Trial Balance'!M$25:M$1381,MATCH('2023 OR'!$D154,'SAP Trial Balance'!$C$25:$C$1381,0)),0)</f>
        <v>-80000000</v>
      </c>
      <c r="P154" s="13">
        <f>IFERROR(INDEX('SAP Trial Balance'!N$25:N$1381,MATCH('2023 OR'!$D154,'SAP Trial Balance'!$C$25:$C$1381,0)),0)</f>
        <v>-80000000</v>
      </c>
      <c r="Q154" s="13">
        <f>IFERROR(INDEX('SAP Trial Balance'!O$25:O$1381,MATCH('2023 OR'!$D154,'SAP Trial Balance'!$C$25:$C$1381,0)),0)</f>
        <v>0</v>
      </c>
      <c r="R154" s="13">
        <f>IFERROR(INDEX('SAP Trial Balance'!P$25:P$1381,MATCH('2023 OR'!$D154,'SAP Trial Balance'!$C$25:$C$1381,0)),0)</f>
        <v>0</v>
      </c>
      <c r="S154" s="14"/>
    </row>
    <row r="155" spans="1:19" x14ac:dyDescent="0.25">
      <c r="A155" s="9">
        <f t="shared" si="17"/>
        <v>147</v>
      </c>
      <c r="D155" s="51">
        <v>252254</v>
      </c>
      <c r="E155" s="51" t="s">
        <v>782</v>
      </c>
      <c r="F155" s="64">
        <f>IFERROR(INDEX('DEC Prior Year'!$E$25:$E$1077,MATCH('2023 OR'!$D155,'DEC Prior Year'!$C$25:$C$1077,0)),0)</f>
        <v>-50000000</v>
      </c>
      <c r="G155" s="13">
        <f>IFERROR(INDEX('SAP Trial Balance'!E$25:E$1381,MATCH('2023 OR'!$D155,'SAP Trial Balance'!$C$25:$C$1381,0)),0)</f>
        <v>-50000000</v>
      </c>
      <c r="H155" s="13">
        <f>IFERROR(INDEX('SAP Trial Balance'!F$25:F$1381,MATCH('2023 OR'!$D155,'SAP Trial Balance'!$C$25:$C$1381,0)),0)</f>
        <v>-50000000</v>
      </c>
      <c r="I155" s="13">
        <f>IFERROR(INDEX('SAP Trial Balance'!G$25:G$1381,MATCH('2023 OR'!$D155,'SAP Trial Balance'!$C$25:$C$1381,0)),0)</f>
        <v>-50000000</v>
      </c>
      <c r="J155" s="13">
        <f>IFERROR(INDEX('SAP Trial Balance'!H$25:H$1381,MATCH('2023 OR'!$D155,'SAP Trial Balance'!$C$25:$C$1381,0)),0)</f>
        <v>-50000000</v>
      </c>
      <c r="K155" s="13">
        <f>IFERROR(INDEX('SAP Trial Balance'!I$25:I$1381,MATCH('2023 OR'!$D155,'SAP Trial Balance'!$C$25:$C$1381,0)),0)</f>
        <v>-50000000</v>
      </c>
      <c r="L155" s="13">
        <f>IFERROR(INDEX('SAP Trial Balance'!J$25:J$1381,MATCH('2023 OR'!$D155,'SAP Trial Balance'!$C$25:$C$1381,0)),0)</f>
        <v>-50000000</v>
      </c>
      <c r="M155" s="13">
        <f>IFERROR(INDEX('SAP Trial Balance'!K$25:K$1381,MATCH('2023 OR'!$D155,'SAP Trial Balance'!$C$25:$C$1381,0)),0)</f>
        <v>-50000000</v>
      </c>
      <c r="N155" s="13">
        <f>IFERROR(INDEX('SAP Trial Balance'!L$25:L$1381,MATCH('2023 OR'!$D155,'SAP Trial Balance'!$C$25:$C$1381,0)),0)</f>
        <v>-50000000</v>
      </c>
      <c r="O155" s="13">
        <f>IFERROR(INDEX('SAP Trial Balance'!M$25:M$1381,MATCH('2023 OR'!$D155,'SAP Trial Balance'!$C$25:$C$1381,0)),0)</f>
        <v>-50000000</v>
      </c>
      <c r="P155" s="13">
        <f>IFERROR(INDEX('SAP Trial Balance'!N$25:N$1381,MATCH('2023 OR'!$D155,'SAP Trial Balance'!$C$25:$C$1381,0)),0)</f>
        <v>-50000000</v>
      </c>
      <c r="Q155" s="13">
        <f>IFERROR(INDEX('SAP Trial Balance'!O$25:O$1381,MATCH('2023 OR'!$D155,'SAP Trial Balance'!$C$25:$C$1381,0)),0)</f>
        <v>0</v>
      </c>
      <c r="R155" s="13">
        <f>IFERROR(INDEX('SAP Trial Balance'!P$25:P$1381,MATCH('2023 OR'!$D155,'SAP Trial Balance'!$C$25:$C$1381,0)),0)</f>
        <v>0</v>
      </c>
      <c r="S155" s="14"/>
    </row>
    <row r="156" spans="1:19" x14ac:dyDescent="0.25">
      <c r="A156" s="9">
        <f t="shared" si="17"/>
        <v>148</v>
      </c>
      <c r="D156" s="51">
        <v>252255</v>
      </c>
      <c r="E156" s="51" t="s">
        <v>2876</v>
      </c>
      <c r="F156" s="64"/>
      <c r="G156" s="13">
        <f>IFERROR(INDEX('SAP Trial Balance'!E$25:E$1381,MATCH('2023 OR'!$D156,'SAP Trial Balance'!$C$25:$C$1381,0)),0)</f>
        <v>0</v>
      </c>
      <c r="H156" s="13">
        <f>IFERROR(INDEX('SAP Trial Balance'!F$25:F$1381,MATCH('2023 OR'!$D156,'SAP Trial Balance'!$C$25:$C$1381,0)),0)</f>
        <v>0</v>
      </c>
      <c r="I156" s="13">
        <f>IFERROR(INDEX('SAP Trial Balance'!G$25:G$1381,MATCH('2023 OR'!$D156,'SAP Trial Balance'!$C$25:$C$1381,0)),0)</f>
        <v>0</v>
      </c>
      <c r="J156" s="13">
        <f>IFERROR(INDEX('SAP Trial Balance'!H$25:H$1381,MATCH('2023 OR'!$D156,'SAP Trial Balance'!$C$25:$C$1381,0)),0)</f>
        <v>0</v>
      </c>
      <c r="K156" s="13">
        <f>IFERROR(INDEX('SAP Trial Balance'!I$25:I$1381,MATCH('2023 OR'!$D156,'SAP Trial Balance'!$C$25:$C$1381,0)),0)</f>
        <v>0</v>
      </c>
      <c r="L156" s="13">
        <f>IFERROR(INDEX('SAP Trial Balance'!J$25:J$1381,MATCH('2023 OR'!$D156,'SAP Trial Balance'!$C$25:$C$1381,0)),0)</f>
        <v>0</v>
      </c>
      <c r="M156" s="13">
        <f>IFERROR(INDEX('SAP Trial Balance'!K$25:K$1381,MATCH('2023 OR'!$D156,'SAP Trial Balance'!$C$25:$C$1381,0)),0)</f>
        <v>0</v>
      </c>
      <c r="N156" s="13">
        <f>IFERROR(INDEX('SAP Trial Balance'!L$25:L$1381,MATCH('2023 OR'!$D156,'SAP Trial Balance'!$C$25:$C$1381,0)),0)</f>
        <v>-50000000</v>
      </c>
      <c r="O156" s="13">
        <f>IFERROR(INDEX('SAP Trial Balance'!M$25:M$1381,MATCH('2023 OR'!$D156,'SAP Trial Balance'!$C$25:$C$1381,0)),0)</f>
        <v>-50000000</v>
      </c>
      <c r="P156" s="13">
        <f>IFERROR(INDEX('SAP Trial Balance'!N$25:N$1381,MATCH('2023 OR'!$D156,'SAP Trial Balance'!$C$25:$C$1381,0)),0)</f>
        <v>-50000000</v>
      </c>
      <c r="Q156" s="13">
        <f>IFERROR(INDEX('SAP Trial Balance'!O$25:O$1381,MATCH('2023 OR'!$D156,'SAP Trial Balance'!$C$25:$C$1381,0)),0)</f>
        <v>0</v>
      </c>
      <c r="R156" s="13">
        <f>IFERROR(INDEX('SAP Trial Balance'!P$25:P$1381,MATCH('2023 OR'!$D156,'SAP Trial Balance'!$C$25:$C$1381,0)),0)</f>
        <v>0</v>
      </c>
      <c r="S156" s="14"/>
    </row>
    <row r="157" spans="1:19" x14ac:dyDescent="0.25">
      <c r="A157" s="9">
        <f t="shared" si="17"/>
        <v>149</v>
      </c>
      <c r="D157" s="51">
        <v>252256</v>
      </c>
      <c r="E157" s="51" t="s">
        <v>783</v>
      </c>
      <c r="F157" s="64">
        <f>IFERROR(INDEX('DEC Prior Year'!$E$25:$E$1077,MATCH('2023 OR'!$D157,'DEC Prior Year'!$C$25:$C$1077,0)),0)</f>
        <v>-150000000</v>
      </c>
      <c r="G157" s="13">
        <f>IFERROR(INDEX('SAP Trial Balance'!E$25:E$1381,MATCH('2023 OR'!$D157,'SAP Trial Balance'!$C$25:$C$1381,0)),0)</f>
        <v>-150000000</v>
      </c>
      <c r="H157" s="13">
        <f>IFERROR(INDEX('SAP Trial Balance'!F$25:F$1381,MATCH('2023 OR'!$D157,'SAP Trial Balance'!$C$25:$C$1381,0)),0)</f>
        <v>-150000000</v>
      </c>
      <c r="I157" s="13">
        <f>IFERROR(INDEX('SAP Trial Balance'!G$25:G$1381,MATCH('2023 OR'!$D157,'SAP Trial Balance'!$C$25:$C$1381,0)),0)</f>
        <v>-150000000</v>
      </c>
      <c r="J157" s="13">
        <f>IFERROR(INDEX('SAP Trial Balance'!H$25:H$1381,MATCH('2023 OR'!$D157,'SAP Trial Balance'!$C$25:$C$1381,0)),0)</f>
        <v>-150000000</v>
      </c>
      <c r="K157" s="13">
        <f>IFERROR(INDEX('SAP Trial Balance'!I$25:I$1381,MATCH('2023 OR'!$D157,'SAP Trial Balance'!$C$25:$C$1381,0)),0)</f>
        <v>-150000000</v>
      </c>
      <c r="L157" s="13">
        <f>IFERROR(INDEX('SAP Trial Balance'!J$25:J$1381,MATCH('2023 OR'!$D157,'SAP Trial Balance'!$C$25:$C$1381,0)),0)</f>
        <v>-150000000</v>
      </c>
      <c r="M157" s="13">
        <f>IFERROR(INDEX('SAP Trial Balance'!K$25:K$1381,MATCH('2023 OR'!$D157,'SAP Trial Balance'!$C$25:$C$1381,0)),0)</f>
        <v>-150000000</v>
      </c>
      <c r="N157" s="13">
        <f>IFERROR(INDEX('SAP Trial Balance'!L$25:L$1381,MATCH('2023 OR'!$D157,'SAP Trial Balance'!$C$25:$C$1381,0)),0)</f>
        <v>-150000000</v>
      </c>
      <c r="O157" s="13">
        <f>IFERROR(INDEX('SAP Trial Balance'!M$25:M$1381,MATCH('2023 OR'!$D157,'SAP Trial Balance'!$C$25:$C$1381,0)),0)</f>
        <v>-150000000</v>
      </c>
      <c r="P157" s="13">
        <f>IFERROR(INDEX('SAP Trial Balance'!N$25:N$1381,MATCH('2023 OR'!$D157,'SAP Trial Balance'!$C$25:$C$1381,0)),0)</f>
        <v>-150000000</v>
      </c>
      <c r="Q157" s="13">
        <f>IFERROR(INDEX('SAP Trial Balance'!O$25:O$1381,MATCH('2023 OR'!$D157,'SAP Trial Balance'!$C$25:$C$1381,0)),0)</f>
        <v>0</v>
      </c>
      <c r="R157" s="13">
        <f>IFERROR(INDEX('SAP Trial Balance'!P$25:P$1381,MATCH('2023 OR'!$D157,'SAP Trial Balance'!$C$25:$C$1381,0)),0)</f>
        <v>0</v>
      </c>
      <c r="S157" s="14"/>
    </row>
    <row r="158" spans="1:19" x14ac:dyDescent="0.25">
      <c r="A158" s="9">
        <f t="shared" si="17"/>
        <v>150</v>
      </c>
      <c r="D158" s="51">
        <v>252257</v>
      </c>
      <c r="E158" s="51" t="s">
        <v>1273</v>
      </c>
      <c r="F158" s="64">
        <f>IFERROR(INDEX('DEC Prior Year'!$E$25:$E$1077,MATCH('2023 OR'!$D158,'DEC Prior Year'!$C$25:$C$1077,0)),0)</f>
        <v>0</v>
      </c>
      <c r="G158" s="13">
        <f>IFERROR(INDEX('SAP Trial Balance'!E$25:E$1381,MATCH('2023 OR'!$D158,'SAP Trial Balance'!$C$25:$C$1381,0)),0)</f>
        <v>-100000000</v>
      </c>
      <c r="H158" s="13">
        <f>IFERROR(INDEX('SAP Trial Balance'!F$25:F$1381,MATCH('2023 OR'!$D158,'SAP Trial Balance'!$C$25:$C$1381,0)),0)</f>
        <v>-100000000</v>
      </c>
      <c r="I158" s="13">
        <f>IFERROR(INDEX('SAP Trial Balance'!G$25:G$1381,MATCH('2023 OR'!$D158,'SAP Trial Balance'!$C$25:$C$1381,0)),0)</f>
        <v>-100000000</v>
      </c>
      <c r="J158" s="13">
        <f>IFERROR(INDEX('SAP Trial Balance'!H$25:H$1381,MATCH('2023 OR'!$D158,'SAP Trial Balance'!$C$25:$C$1381,0)),0)</f>
        <v>-100000000</v>
      </c>
      <c r="K158" s="13">
        <f>IFERROR(INDEX('SAP Trial Balance'!I$25:I$1381,MATCH('2023 OR'!$D158,'SAP Trial Balance'!$C$25:$C$1381,0)),0)</f>
        <v>-100000000</v>
      </c>
      <c r="L158" s="13">
        <f>IFERROR(INDEX('SAP Trial Balance'!J$25:J$1381,MATCH('2023 OR'!$D158,'SAP Trial Balance'!$C$25:$C$1381,0)),0)</f>
        <v>-100000000</v>
      </c>
      <c r="M158" s="13">
        <f>IFERROR(INDEX('SAP Trial Balance'!K$25:K$1381,MATCH('2023 OR'!$D158,'SAP Trial Balance'!$C$25:$C$1381,0)),0)</f>
        <v>-100000000</v>
      </c>
      <c r="N158" s="13">
        <f>IFERROR(INDEX('SAP Trial Balance'!L$25:L$1381,MATCH('2023 OR'!$D158,'SAP Trial Balance'!$C$25:$C$1381,0)),0)</f>
        <v>-100000000</v>
      </c>
      <c r="O158" s="13">
        <f>IFERROR(INDEX('SAP Trial Balance'!M$25:M$1381,MATCH('2023 OR'!$D158,'SAP Trial Balance'!$C$25:$C$1381,0)),0)</f>
        <v>-100000000</v>
      </c>
      <c r="P158" s="13">
        <f>IFERROR(INDEX('SAP Trial Balance'!N$25:N$1381,MATCH('2023 OR'!$D158,'SAP Trial Balance'!$C$25:$C$1381,0)),0)</f>
        <v>-100000000</v>
      </c>
      <c r="Q158" s="13">
        <f>IFERROR(INDEX('SAP Trial Balance'!O$25:O$1381,MATCH('2023 OR'!$D158,'SAP Trial Balance'!$C$25:$C$1381,0)),0)</f>
        <v>0</v>
      </c>
      <c r="R158" s="13">
        <f>IFERROR(INDEX('SAP Trial Balance'!P$25:P$1381,MATCH('2023 OR'!$D158,'SAP Trial Balance'!$C$25:$C$1381,0)),0)</f>
        <v>0</v>
      </c>
      <c r="S158" s="14"/>
    </row>
    <row r="159" spans="1:19" x14ac:dyDescent="0.25">
      <c r="A159" s="9">
        <f t="shared" si="17"/>
        <v>151</v>
      </c>
      <c r="D159" s="51">
        <v>252258</v>
      </c>
      <c r="E159" s="51" t="s">
        <v>784</v>
      </c>
      <c r="F159" s="64">
        <f>IFERROR(INDEX('DEC Prior Year'!$E$25:$E$1077,MATCH('2023 OR'!$D159,'DEC Prior Year'!$C$25:$C$1077,0)),0)</f>
        <v>-130000000</v>
      </c>
      <c r="G159" s="13">
        <f>IFERROR(INDEX('SAP Trial Balance'!E$25:E$1381,MATCH('2023 OR'!$D159,'SAP Trial Balance'!$C$25:$C$1381,0)),0)</f>
        <v>-130000000</v>
      </c>
      <c r="H159" s="13">
        <f>IFERROR(INDEX('SAP Trial Balance'!F$25:F$1381,MATCH('2023 OR'!$D159,'SAP Trial Balance'!$C$25:$C$1381,0)),0)</f>
        <v>-130000000</v>
      </c>
      <c r="I159" s="13">
        <f>IFERROR(INDEX('SAP Trial Balance'!G$25:G$1381,MATCH('2023 OR'!$D159,'SAP Trial Balance'!$C$25:$C$1381,0)),0)</f>
        <v>-130000000</v>
      </c>
      <c r="J159" s="13">
        <f>IFERROR(INDEX('SAP Trial Balance'!H$25:H$1381,MATCH('2023 OR'!$D159,'SAP Trial Balance'!$C$25:$C$1381,0)),0)</f>
        <v>-130000000</v>
      </c>
      <c r="K159" s="13">
        <f>IFERROR(INDEX('SAP Trial Balance'!I$25:I$1381,MATCH('2023 OR'!$D159,'SAP Trial Balance'!$C$25:$C$1381,0)),0)</f>
        <v>-130000000</v>
      </c>
      <c r="L159" s="13">
        <f>IFERROR(INDEX('SAP Trial Balance'!J$25:J$1381,MATCH('2023 OR'!$D159,'SAP Trial Balance'!$C$25:$C$1381,0)),0)</f>
        <v>-130000000</v>
      </c>
      <c r="M159" s="13">
        <f>IFERROR(INDEX('SAP Trial Balance'!K$25:K$1381,MATCH('2023 OR'!$D159,'SAP Trial Balance'!$C$25:$C$1381,0)),0)</f>
        <v>-130000000</v>
      </c>
      <c r="N159" s="13">
        <f>IFERROR(INDEX('SAP Trial Balance'!L$25:L$1381,MATCH('2023 OR'!$D159,'SAP Trial Balance'!$C$25:$C$1381,0)),0)</f>
        <v>-130000000</v>
      </c>
      <c r="O159" s="13">
        <f>IFERROR(INDEX('SAP Trial Balance'!M$25:M$1381,MATCH('2023 OR'!$D159,'SAP Trial Balance'!$C$25:$C$1381,0)),0)</f>
        <v>-130000000</v>
      </c>
      <c r="P159" s="13">
        <f>IFERROR(INDEX('SAP Trial Balance'!N$25:N$1381,MATCH('2023 OR'!$D159,'SAP Trial Balance'!$C$25:$C$1381,0)),0)</f>
        <v>-130000000</v>
      </c>
      <c r="Q159" s="13">
        <f>IFERROR(INDEX('SAP Trial Balance'!O$25:O$1381,MATCH('2023 OR'!$D159,'SAP Trial Balance'!$C$25:$C$1381,0)),0)</f>
        <v>0</v>
      </c>
      <c r="R159" s="13">
        <f>IFERROR(INDEX('SAP Trial Balance'!P$25:P$1381,MATCH('2023 OR'!$D159,'SAP Trial Balance'!$C$25:$C$1381,0)),0)</f>
        <v>0</v>
      </c>
      <c r="S159" s="14"/>
    </row>
    <row r="160" spans="1:19" x14ac:dyDescent="0.25">
      <c r="A160" s="9">
        <f t="shared" si="17"/>
        <v>152</v>
      </c>
      <c r="D160" s="51">
        <v>252259</v>
      </c>
      <c r="E160" s="51" t="s">
        <v>39</v>
      </c>
      <c r="F160" s="64">
        <f>IFERROR(INDEX('DEC Prior Year'!$E$25:$E$1077,MATCH('2023 OR'!$D160,'DEC Prior Year'!$C$25:$C$1077,0)),0)</f>
        <v>-140000000</v>
      </c>
      <c r="G160" s="13">
        <f>IFERROR(INDEX('SAP Trial Balance'!E$25:E$1381,MATCH('2023 OR'!$D160,'SAP Trial Balance'!$C$25:$C$1381,0)),0)</f>
        <v>-140000000</v>
      </c>
      <c r="H160" s="13">
        <f>IFERROR(INDEX('SAP Trial Balance'!F$25:F$1381,MATCH('2023 OR'!$D160,'SAP Trial Balance'!$C$25:$C$1381,0)),0)</f>
        <v>-140000000</v>
      </c>
      <c r="I160" s="13">
        <f>IFERROR(INDEX('SAP Trial Balance'!G$25:G$1381,MATCH('2023 OR'!$D160,'SAP Trial Balance'!$C$25:$C$1381,0)),0)</f>
        <v>-140000000</v>
      </c>
      <c r="J160" s="13">
        <f>IFERROR(INDEX('SAP Trial Balance'!H$25:H$1381,MATCH('2023 OR'!$D160,'SAP Trial Balance'!$C$25:$C$1381,0)),0)</f>
        <v>-140000000</v>
      </c>
      <c r="K160" s="13">
        <f>IFERROR(INDEX('SAP Trial Balance'!I$25:I$1381,MATCH('2023 OR'!$D160,'SAP Trial Balance'!$C$25:$C$1381,0)),0)</f>
        <v>-140000000</v>
      </c>
      <c r="L160" s="13">
        <f>IFERROR(INDEX('SAP Trial Balance'!J$25:J$1381,MATCH('2023 OR'!$D160,'SAP Trial Balance'!$C$25:$C$1381,0)),0)</f>
        <v>-140000000</v>
      </c>
      <c r="M160" s="13">
        <f>IFERROR(INDEX('SAP Trial Balance'!K$25:K$1381,MATCH('2023 OR'!$D160,'SAP Trial Balance'!$C$25:$C$1381,0)),0)</f>
        <v>-140000000</v>
      </c>
      <c r="N160" s="13">
        <f>IFERROR(INDEX('SAP Trial Balance'!L$25:L$1381,MATCH('2023 OR'!$D160,'SAP Trial Balance'!$C$25:$C$1381,0)),0)</f>
        <v>-140000000</v>
      </c>
      <c r="O160" s="13">
        <f>IFERROR(INDEX('SAP Trial Balance'!M$25:M$1381,MATCH('2023 OR'!$D160,'SAP Trial Balance'!$C$25:$C$1381,0)),0)</f>
        <v>-140000000</v>
      </c>
      <c r="P160" s="13">
        <f>IFERROR(INDEX('SAP Trial Balance'!N$25:N$1381,MATCH('2023 OR'!$D160,'SAP Trial Balance'!$C$25:$C$1381,0)),0)</f>
        <v>-140000000</v>
      </c>
      <c r="Q160" s="13">
        <f>IFERROR(INDEX('SAP Trial Balance'!O$25:O$1381,MATCH('2023 OR'!$D160,'SAP Trial Balance'!$C$25:$C$1381,0)),0)</f>
        <v>0</v>
      </c>
      <c r="R160" s="13">
        <f>IFERROR(INDEX('SAP Trial Balance'!P$25:P$1381,MATCH('2023 OR'!$D160,'SAP Trial Balance'!$C$25:$C$1381,0)),0)</f>
        <v>0</v>
      </c>
      <c r="S160" s="14"/>
    </row>
    <row r="161" spans="1:18" customFormat="1" ht="14.5" x14ac:dyDescent="0.35">
      <c r="A161" s="9">
        <f t="shared" si="17"/>
        <v>153</v>
      </c>
      <c r="D161" s="51">
        <v>252405</v>
      </c>
      <c r="E161" s="51" t="s">
        <v>2611</v>
      </c>
      <c r="F161" s="64">
        <f>IFERROR(INDEX('DEC Prior Year'!$E$25:$E$1077,MATCH('2023 OR'!$D161,'DEC Prior Year'!$C$25:$C$1077,0)),0)</f>
        <v>0</v>
      </c>
      <c r="G161" s="13">
        <f>IFERROR(INDEX('SAP Trial Balance'!E$25:E$1381,MATCH('2023 OR'!$D161,'SAP Trial Balance'!$C$25:$C$1381,0)),0)</f>
        <v>0</v>
      </c>
      <c r="H161" s="13">
        <f>IFERROR(INDEX('SAP Trial Balance'!F$25:F$1381,MATCH('2023 OR'!$D161,'SAP Trial Balance'!$C$25:$C$1381,0)),0)</f>
        <v>0</v>
      </c>
      <c r="I161" s="13">
        <f>IFERROR(INDEX('SAP Trial Balance'!G$25:G$1381,MATCH('2023 OR'!$D161,'SAP Trial Balance'!$C$25:$C$1381,0)),0)</f>
        <v>0</v>
      </c>
      <c r="J161" s="13">
        <f>IFERROR(INDEX('SAP Trial Balance'!H$25:H$1381,MATCH('2023 OR'!$D161,'SAP Trial Balance'!$C$25:$C$1381,0)),0)</f>
        <v>0</v>
      </c>
      <c r="K161" s="13">
        <f>IFERROR(INDEX('SAP Trial Balance'!I$25:I$1381,MATCH('2023 OR'!$D161,'SAP Trial Balance'!$C$25:$C$1381,0)),0)</f>
        <v>0</v>
      </c>
      <c r="L161" s="13">
        <f>IFERROR(INDEX('SAP Trial Balance'!J$25:J$1381,MATCH('2023 OR'!$D161,'SAP Trial Balance'!$C$25:$C$1381,0)),0)</f>
        <v>0</v>
      </c>
      <c r="M161" s="13">
        <f>IFERROR(INDEX('SAP Trial Balance'!K$25:K$1381,MATCH('2023 OR'!$D161,'SAP Trial Balance'!$C$25:$C$1381,0)),0)</f>
        <v>0</v>
      </c>
      <c r="N161" s="13">
        <f>IFERROR(INDEX('SAP Trial Balance'!L$25:L$1381,MATCH('2023 OR'!$D161,'SAP Trial Balance'!$C$25:$C$1381,0)),0)</f>
        <v>0</v>
      </c>
      <c r="O161" s="13">
        <f>IFERROR(INDEX('SAP Trial Balance'!M$25:M$1381,MATCH('2023 OR'!$D161,'SAP Trial Balance'!$C$25:$C$1381,0)),0)</f>
        <v>0</v>
      </c>
      <c r="P161" s="13">
        <f>IFERROR(INDEX('SAP Trial Balance'!N$25:N$1381,MATCH('2023 OR'!$D161,'SAP Trial Balance'!$C$25:$C$1381,0)),0)</f>
        <v>0</v>
      </c>
      <c r="Q161" s="13">
        <f>IFERROR(INDEX('SAP Trial Balance'!O$25:O$1381,MATCH('2023 OR'!$D161,'SAP Trial Balance'!$C$25:$C$1381,0)),0)</f>
        <v>0</v>
      </c>
      <c r="R161" s="13">
        <f>IFERROR(INDEX('SAP Trial Balance'!P$25:P$1381,MATCH('2023 OR'!$D161,'SAP Trial Balance'!$C$25:$C$1381,0)),0)</f>
        <v>0</v>
      </c>
    </row>
    <row r="162" spans="1:18" customFormat="1" ht="14.5" x14ac:dyDescent="0.35">
      <c r="A162" s="9">
        <f t="shared" si="17"/>
        <v>154</v>
      </c>
      <c r="D162" s="51">
        <v>280625</v>
      </c>
      <c r="E162" s="51" t="s">
        <v>2619</v>
      </c>
      <c r="F162" s="64">
        <f>IFERROR(INDEX('DEC Prior Year'!$E$25:$E$1077,MATCH('2023 OR'!$D162,'DEC Prior Year'!$C$25:$C$1077,0)),0)</f>
        <v>0</v>
      </c>
      <c r="G162" s="13">
        <f>IFERROR(INDEX('SAP Trial Balance'!E$25:E$1381,MATCH('2023 OR'!$D162,'SAP Trial Balance'!$C$25:$C$1381,0)),0)</f>
        <v>0</v>
      </c>
      <c r="H162" s="13">
        <f>IFERROR(INDEX('SAP Trial Balance'!F$25:F$1381,MATCH('2023 OR'!$D162,'SAP Trial Balance'!$C$25:$C$1381,0)),0)</f>
        <v>0</v>
      </c>
      <c r="I162" s="13">
        <f>IFERROR(INDEX('SAP Trial Balance'!G$25:G$1381,MATCH('2023 OR'!$D162,'SAP Trial Balance'!$C$25:$C$1381,0)),0)</f>
        <v>0</v>
      </c>
      <c r="J162" s="13">
        <f>IFERROR(INDEX('SAP Trial Balance'!H$25:H$1381,MATCH('2023 OR'!$D162,'SAP Trial Balance'!$C$25:$C$1381,0)),0)</f>
        <v>0</v>
      </c>
      <c r="K162" s="13">
        <f>IFERROR(INDEX('SAP Trial Balance'!I$25:I$1381,MATCH('2023 OR'!$D162,'SAP Trial Balance'!$C$25:$C$1381,0)),0)</f>
        <v>0</v>
      </c>
      <c r="L162" s="13">
        <f>IFERROR(INDEX('SAP Trial Balance'!J$25:J$1381,MATCH('2023 OR'!$D162,'SAP Trial Balance'!$C$25:$C$1381,0)),0)</f>
        <v>0</v>
      </c>
      <c r="M162" s="13">
        <f>IFERROR(INDEX('SAP Trial Balance'!K$25:K$1381,MATCH('2023 OR'!$D162,'SAP Trial Balance'!$C$25:$C$1381,0)),0)</f>
        <v>0</v>
      </c>
      <c r="N162" s="13">
        <f>IFERROR(INDEX('SAP Trial Balance'!L$25:L$1381,MATCH('2023 OR'!$D162,'SAP Trial Balance'!$C$25:$C$1381,0)),0)</f>
        <v>0</v>
      </c>
      <c r="O162" s="13">
        <f>IFERROR(INDEX('SAP Trial Balance'!M$25:M$1381,MATCH('2023 OR'!$D162,'SAP Trial Balance'!$C$25:$C$1381,0)),0)</f>
        <v>0</v>
      </c>
      <c r="P162" s="13">
        <f>IFERROR(INDEX('SAP Trial Balance'!N$25:N$1381,MATCH('2023 OR'!$D162,'SAP Trial Balance'!$C$25:$C$1381,0)),0)</f>
        <v>0</v>
      </c>
      <c r="Q162" s="13">
        <f>IFERROR(INDEX('SAP Trial Balance'!O$25:O$1381,MATCH('2023 OR'!$D162,'SAP Trial Balance'!$C$25:$C$1381,0)),0)</f>
        <v>0</v>
      </c>
      <c r="R162" s="13">
        <f>IFERROR(INDEX('SAP Trial Balance'!P$25:P$1381,MATCH('2023 OR'!$D162,'SAP Trial Balance'!$C$25:$C$1381,0)),0)</f>
        <v>0</v>
      </c>
    </row>
    <row r="163" spans="1:18" customFormat="1" ht="14.5" x14ac:dyDescent="0.35">
      <c r="D163" s="52"/>
      <c r="E163" s="52"/>
    </row>
    <row r="164" spans="1:18" customFormat="1" ht="14.5" x14ac:dyDescent="0.35">
      <c r="D164" s="52"/>
      <c r="E164" s="52"/>
    </row>
    <row r="165" spans="1:18" customFormat="1" ht="14.5" x14ac:dyDescent="0.35">
      <c r="D165" s="52"/>
      <c r="E165" s="52"/>
    </row>
    <row r="166" spans="1:18" customFormat="1" ht="14.5" x14ac:dyDescent="0.35"/>
    <row r="167" spans="1:18" customFormat="1" ht="14.5" x14ac:dyDescent="0.35"/>
    <row r="168" spans="1:18" customFormat="1" ht="14.5" x14ac:dyDescent="0.35"/>
    <row r="169" spans="1:18" x14ac:dyDescent="0.25">
      <c r="F169" s="37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x14ac:dyDescent="0.25">
      <c r="F170" s="37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x14ac:dyDescent="0.25">
      <c r="F171" s="37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x14ac:dyDescent="0.25">
      <c r="F172" s="37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 x14ac:dyDescent="0.25">
      <c r="F173" s="37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 x14ac:dyDescent="0.25">
      <c r="F174" s="37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x14ac:dyDescent="0.25">
      <c r="F175" s="37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 x14ac:dyDescent="0.25">
      <c r="F176" s="37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4:18" x14ac:dyDescent="0.25">
      <c r="F177" s="37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4:18" x14ac:dyDescent="0.25">
      <c r="F178" s="37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4:18" ht="14.5" x14ac:dyDescent="0.35">
      <c r="D179"/>
      <c r="E179"/>
      <c r="F179" s="37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4:18" ht="14.5" x14ac:dyDescent="0.35">
      <c r="D180"/>
      <c r="E180"/>
      <c r="F180" s="37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4:18" ht="14.5" x14ac:dyDescent="0.35">
      <c r="D181"/>
      <c r="E181"/>
      <c r="F181" s="37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4:18" ht="14.5" x14ac:dyDescent="0.35">
      <c r="D182"/>
      <c r="E182"/>
      <c r="F182" s="37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4:18" ht="14.5" x14ac:dyDescent="0.35">
      <c r="D183"/>
      <c r="E183"/>
      <c r="F183" s="37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4:18" ht="14.5" x14ac:dyDescent="0.35">
      <c r="D184"/>
      <c r="E184"/>
      <c r="F184" s="37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4:18" ht="14.5" x14ac:dyDescent="0.35">
      <c r="D185"/>
      <c r="E185"/>
      <c r="F185" s="37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4:18" ht="14.5" x14ac:dyDescent="0.35">
      <c r="D186"/>
      <c r="E186"/>
      <c r="F186" s="37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4:18" ht="14.5" x14ac:dyDescent="0.35">
      <c r="D187"/>
      <c r="E187"/>
      <c r="F187" s="37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  <row r="188" spans="4:18" ht="14.5" x14ac:dyDescent="0.35">
      <c r="D188"/>
      <c r="E188"/>
      <c r="F188" s="37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4:18" ht="14.5" x14ac:dyDescent="0.35">
      <c r="D189"/>
      <c r="E189"/>
      <c r="F189" s="37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4:18" ht="14.5" x14ac:dyDescent="0.35">
      <c r="D190"/>
      <c r="E190"/>
      <c r="F190" s="37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4:18" ht="14.5" x14ac:dyDescent="0.35">
      <c r="D191"/>
      <c r="E191"/>
      <c r="F191" s="37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</row>
    <row r="192" spans="4:18" ht="14.5" x14ac:dyDescent="0.35">
      <c r="D192"/>
      <c r="E192"/>
      <c r="F192" s="37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</row>
    <row r="193" spans="4:18" ht="14.5" x14ac:dyDescent="0.35">
      <c r="D193"/>
      <c r="E193"/>
      <c r="F193" s="37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</row>
    <row r="194" spans="4:18" ht="14.5" x14ac:dyDescent="0.35">
      <c r="D194"/>
      <c r="E194"/>
      <c r="F194" s="37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</row>
    <row r="195" spans="4:18" ht="14.5" x14ac:dyDescent="0.35">
      <c r="D195"/>
      <c r="E195"/>
      <c r="F195" s="37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</row>
    <row r="196" spans="4:18" ht="14.5" x14ac:dyDescent="0.35">
      <c r="D196"/>
      <c r="E196"/>
      <c r="F196" s="37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4:18" ht="14.5" x14ac:dyDescent="0.35">
      <c r="D197"/>
      <c r="E197"/>
      <c r="F197" s="37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4:18" ht="14.5" x14ac:dyDescent="0.35">
      <c r="D198"/>
      <c r="E198"/>
      <c r="F198" s="37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</row>
    <row r="199" spans="4:18" ht="14.5" x14ac:dyDescent="0.35">
      <c r="D199"/>
      <c r="E199"/>
      <c r="F199" s="37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</row>
    <row r="200" spans="4:18" ht="14.5" x14ac:dyDescent="0.35">
      <c r="D200"/>
      <c r="E200"/>
      <c r="F200" s="37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</row>
    <row r="201" spans="4:18" ht="14.5" x14ac:dyDescent="0.35">
      <c r="D201"/>
      <c r="E201"/>
      <c r="F201" s="37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4:18" ht="14.5" x14ac:dyDescent="0.35">
      <c r="D202"/>
      <c r="E202"/>
      <c r="F202" s="37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4:18" ht="14.5" x14ac:dyDescent="0.35">
      <c r="D203"/>
      <c r="E203"/>
      <c r="F203" s="37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</row>
    <row r="204" spans="4:18" ht="14.5" x14ac:dyDescent="0.35">
      <c r="D204"/>
      <c r="E204"/>
      <c r="F204" s="37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</row>
    <row r="205" spans="4:18" ht="14.5" x14ac:dyDescent="0.35">
      <c r="D205"/>
      <c r="E205"/>
      <c r="F205" s="37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</row>
    <row r="206" spans="4:18" ht="14.5" x14ac:dyDescent="0.35">
      <c r="D206"/>
      <c r="E206"/>
      <c r="F206" s="37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</row>
    <row r="207" spans="4:18" ht="14.5" x14ac:dyDescent="0.35">
      <c r="D207"/>
      <c r="E207"/>
      <c r="F207" s="37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4:18" ht="14.5" x14ac:dyDescent="0.35">
      <c r="D208"/>
      <c r="E208"/>
      <c r="F208" s="37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4:18" ht="14.5" x14ac:dyDescent="0.35">
      <c r="D209"/>
      <c r="E209"/>
      <c r="F209" s="37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</row>
    <row r="210" spans="4:18" ht="14.5" x14ac:dyDescent="0.35">
      <c r="D210"/>
      <c r="E210"/>
      <c r="F210" s="37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</row>
    <row r="211" spans="4:18" ht="14.5" x14ac:dyDescent="0.35">
      <c r="D211"/>
      <c r="E211"/>
      <c r="F211" s="37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</row>
    <row r="212" spans="4:18" x14ac:dyDescent="0.25">
      <c r="F212" s="37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</row>
    <row r="213" spans="4:18" x14ac:dyDescent="0.25">
      <c r="F213" s="37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</row>
    <row r="214" spans="4:18" x14ac:dyDescent="0.25">
      <c r="F214" s="37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</row>
    <row r="215" spans="4:18" x14ac:dyDescent="0.25">
      <c r="F215" s="37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4:18" x14ac:dyDescent="0.25">
      <c r="F216" s="37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4:18" ht="14.5" x14ac:dyDescent="0.35">
      <c r="E217" s="38"/>
      <c r="F217" s="37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</row>
    <row r="218" spans="4:18" ht="14.5" x14ac:dyDescent="0.35">
      <c r="E218" s="38"/>
      <c r="F218" s="37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4:18" ht="14.5" x14ac:dyDescent="0.35">
      <c r="E219" s="38"/>
      <c r="F219" s="37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</row>
    <row r="220" spans="4:18" ht="14.5" x14ac:dyDescent="0.35">
      <c r="E220" s="38"/>
      <c r="F220" s="37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</row>
    <row r="221" spans="4:18" ht="14.5" x14ac:dyDescent="0.35">
      <c r="E221" s="38"/>
      <c r="F221" s="37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</row>
    <row r="222" spans="4:18" ht="14.5" x14ac:dyDescent="0.35">
      <c r="E222" s="38"/>
      <c r="F222" s="37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</row>
    <row r="223" spans="4:18" ht="14.5" x14ac:dyDescent="0.35">
      <c r="E223" s="38"/>
      <c r="F223" s="37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</row>
    <row r="224" spans="4:18" ht="14.5" x14ac:dyDescent="0.35">
      <c r="E224" s="38"/>
      <c r="F224" s="37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</row>
    <row r="225" spans="5:18" ht="14.5" x14ac:dyDescent="0.35">
      <c r="E225" s="38"/>
      <c r="F225" s="37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</row>
    <row r="226" spans="5:18" ht="14.5" x14ac:dyDescent="0.35">
      <c r="E226" s="38"/>
      <c r="F226" s="37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</row>
    <row r="227" spans="5:18" ht="14.5" x14ac:dyDescent="0.35">
      <c r="E227" s="38"/>
      <c r="F227" s="37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5:18" ht="14.5" x14ac:dyDescent="0.35">
      <c r="E228" s="38"/>
    </row>
    <row r="229" spans="5:18" ht="14.5" x14ac:dyDescent="0.35">
      <c r="E229" s="38"/>
    </row>
    <row r="230" spans="5:18" ht="14.5" x14ac:dyDescent="0.35">
      <c r="E230" s="38"/>
    </row>
    <row r="231" spans="5:18" ht="14.5" x14ac:dyDescent="0.35">
      <c r="E231" s="38"/>
    </row>
    <row r="232" spans="5:18" ht="14.5" x14ac:dyDescent="0.35">
      <c r="E232" s="38"/>
    </row>
    <row r="233" spans="5:18" ht="14.5" x14ac:dyDescent="0.35">
      <c r="E233" s="38"/>
    </row>
    <row r="234" spans="5:18" ht="14.5" x14ac:dyDescent="0.35">
      <c r="E234" s="38"/>
    </row>
    <row r="235" spans="5:18" ht="14.5" x14ac:dyDescent="0.35">
      <c r="E235" s="38"/>
    </row>
    <row r="236" spans="5:18" ht="14.5" x14ac:dyDescent="0.35">
      <c r="E236" s="38"/>
    </row>
    <row r="237" spans="5:18" ht="14.5" x14ac:dyDescent="0.35">
      <c r="E237" s="38"/>
    </row>
    <row r="238" spans="5:18" ht="14.5" x14ac:dyDescent="0.35">
      <c r="E238" s="38"/>
    </row>
    <row r="239" spans="5:18" ht="14.5" x14ac:dyDescent="0.35">
      <c r="E239" s="38"/>
    </row>
    <row r="240" spans="5:18" ht="14.5" x14ac:dyDescent="0.35">
      <c r="E240" s="38"/>
    </row>
    <row r="241" spans="5:5" ht="14.5" x14ac:dyDescent="0.35">
      <c r="E241" s="38"/>
    </row>
    <row r="242" spans="5:5" ht="14.5" x14ac:dyDescent="0.35">
      <c r="E242" s="38"/>
    </row>
    <row r="243" spans="5:5" ht="14.5" x14ac:dyDescent="0.35">
      <c r="E243" s="38"/>
    </row>
    <row r="244" spans="5:5" ht="14.5" x14ac:dyDescent="0.35">
      <c r="E244" s="38"/>
    </row>
    <row r="245" spans="5:5" ht="14.5" x14ac:dyDescent="0.35">
      <c r="E245" s="38"/>
    </row>
    <row r="246" spans="5:5" ht="14.5" x14ac:dyDescent="0.35">
      <c r="E246" s="38"/>
    </row>
    <row r="247" spans="5:5" ht="14.5" x14ac:dyDescent="0.35">
      <c r="E247" s="38"/>
    </row>
    <row r="248" spans="5:5" ht="14.5" x14ac:dyDescent="0.35">
      <c r="E248" s="38"/>
    </row>
    <row r="249" spans="5:5" ht="14.5" x14ac:dyDescent="0.35">
      <c r="E249" s="38"/>
    </row>
    <row r="250" spans="5:5" ht="14.5" x14ac:dyDescent="0.35">
      <c r="E250" s="38"/>
    </row>
    <row r="251" spans="5:5" ht="14.5" x14ac:dyDescent="0.35">
      <c r="E251" s="38"/>
    </row>
    <row r="252" spans="5:5" ht="14.5" x14ac:dyDescent="0.35">
      <c r="E252" s="38"/>
    </row>
    <row r="253" spans="5:5" ht="14.5" x14ac:dyDescent="0.35">
      <c r="E253" s="38"/>
    </row>
    <row r="254" spans="5:5" ht="14.5" x14ac:dyDescent="0.35">
      <c r="E254" s="38"/>
    </row>
    <row r="255" spans="5:5" ht="14.5" x14ac:dyDescent="0.35">
      <c r="E255" s="38"/>
    </row>
    <row r="256" spans="5:5" ht="14.5" x14ac:dyDescent="0.35">
      <c r="E256" s="38"/>
    </row>
    <row r="257" spans="5:5" ht="14.5" x14ac:dyDescent="0.35">
      <c r="E257" s="38"/>
    </row>
    <row r="258" spans="5:5" ht="14.5" x14ac:dyDescent="0.35">
      <c r="E258" s="38"/>
    </row>
    <row r="259" spans="5:5" ht="14.5" x14ac:dyDescent="0.35">
      <c r="E259" s="38"/>
    </row>
    <row r="260" spans="5:5" ht="14.5" x14ac:dyDescent="0.35">
      <c r="E260" s="38"/>
    </row>
    <row r="261" spans="5:5" ht="14.5" x14ac:dyDescent="0.35">
      <c r="E261" s="38"/>
    </row>
    <row r="262" spans="5:5" ht="14.5" x14ac:dyDescent="0.35">
      <c r="E262" s="38"/>
    </row>
    <row r="263" spans="5:5" ht="14.5" x14ac:dyDescent="0.35">
      <c r="E263" s="38"/>
    </row>
    <row r="264" spans="5:5" ht="14.5" x14ac:dyDescent="0.35">
      <c r="E264" s="38"/>
    </row>
    <row r="265" spans="5:5" ht="14.5" x14ac:dyDescent="0.35">
      <c r="E265" s="38"/>
    </row>
    <row r="266" spans="5:5" ht="14.5" x14ac:dyDescent="0.35">
      <c r="E266" s="38"/>
    </row>
    <row r="267" spans="5:5" ht="14.5" x14ac:dyDescent="0.35">
      <c r="E267" s="38"/>
    </row>
    <row r="268" spans="5:5" ht="14.5" x14ac:dyDescent="0.35">
      <c r="E268" s="38"/>
    </row>
    <row r="269" spans="5:5" ht="14.5" x14ac:dyDescent="0.35">
      <c r="E269" s="38"/>
    </row>
    <row r="270" spans="5:5" ht="14.5" x14ac:dyDescent="0.35">
      <c r="E270" s="38"/>
    </row>
    <row r="271" spans="5:5" ht="14.5" x14ac:dyDescent="0.35">
      <c r="E271" s="38"/>
    </row>
    <row r="272" spans="5:5" ht="14.5" x14ac:dyDescent="0.35">
      <c r="E272" s="38"/>
    </row>
    <row r="273" spans="5:5" ht="14.5" x14ac:dyDescent="0.35">
      <c r="E273" s="38"/>
    </row>
    <row r="274" spans="5:5" ht="14.5" x14ac:dyDescent="0.35">
      <c r="E274" s="38"/>
    </row>
    <row r="275" spans="5:5" ht="14.5" x14ac:dyDescent="0.35">
      <c r="E275" s="38"/>
    </row>
    <row r="276" spans="5:5" ht="14.5" x14ac:dyDescent="0.35">
      <c r="E276" s="38"/>
    </row>
    <row r="277" spans="5:5" ht="14.5" x14ac:dyDescent="0.35">
      <c r="E277" s="38"/>
    </row>
    <row r="278" spans="5:5" ht="14.5" x14ac:dyDescent="0.35">
      <c r="E278" s="38"/>
    </row>
    <row r="279" spans="5:5" ht="14.5" x14ac:dyDescent="0.35">
      <c r="E279" s="38"/>
    </row>
    <row r="280" spans="5:5" ht="14.5" x14ac:dyDescent="0.35">
      <c r="E280" s="38"/>
    </row>
    <row r="281" spans="5:5" ht="14.5" x14ac:dyDescent="0.35">
      <c r="E281" s="38"/>
    </row>
    <row r="282" spans="5:5" ht="14.5" x14ac:dyDescent="0.35">
      <c r="E282" s="38"/>
    </row>
    <row r="283" spans="5:5" ht="14.5" x14ac:dyDescent="0.35">
      <c r="E283" s="38"/>
    </row>
    <row r="284" spans="5:5" ht="14.5" x14ac:dyDescent="0.35">
      <c r="E284" s="38"/>
    </row>
    <row r="285" spans="5:5" ht="14.5" x14ac:dyDescent="0.35">
      <c r="E285" s="38"/>
    </row>
    <row r="286" spans="5:5" ht="14.5" x14ac:dyDescent="0.35">
      <c r="E286" s="38"/>
    </row>
  </sheetData>
  <mergeCells count="3">
    <mergeCell ref="D37:E37"/>
    <mergeCell ref="B78:B85"/>
    <mergeCell ref="D86:E86"/>
  </mergeCells>
  <conditionalFormatting sqref="F39:R39">
    <cfRule type="containsText" dxfId="1" priority="3" operator="containsText" text="FALSE">
      <formula>NOT(ISERROR(SEARCH("FALSE",F39)))</formula>
    </cfRule>
    <cfRule type="containsText" dxfId="0" priority="4" operator="containsText" text="TRUE">
      <formula>NOT(ISERROR(SEARCH("TRUE",F39)))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A917C-8F85-4F7C-99BC-651FB68F9A6B}">
  <dimension ref="A1:R38"/>
  <sheetViews>
    <sheetView showGridLines="0" workbookViewId="0">
      <selection activeCell="D40" sqref="D40"/>
    </sheetView>
  </sheetViews>
  <sheetFormatPr defaultColWidth="9.1796875" defaultRowHeight="12.5" x14ac:dyDescent="0.25"/>
  <cols>
    <col min="1" max="1" width="4.7265625" style="8" customWidth="1"/>
    <col min="2" max="2" width="4.453125" style="8" customWidth="1"/>
    <col min="3" max="3" width="9.1796875" style="8"/>
    <col min="4" max="4" width="31.81640625" style="8" bestFit="1" customWidth="1"/>
    <col min="5" max="17" width="16.453125" style="8" bestFit="1" customWidth="1"/>
    <col min="18" max="18" width="14.81640625" style="8" bestFit="1" customWidth="1"/>
    <col min="19" max="16384" width="9.1796875" style="8"/>
  </cols>
  <sheetData>
    <row r="1" spans="1:18" x14ac:dyDescent="0.25"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x14ac:dyDescent="0.25">
      <c r="C2" s="84" t="s">
        <v>0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x14ac:dyDescent="0.25">
      <c r="C3" s="84" t="s">
        <v>1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x14ac:dyDescent="0.25">
      <c r="C4" s="84" t="s">
        <v>2818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8" x14ac:dyDescent="0.25">
      <c r="C5" s="84" t="s">
        <v>1203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18" x14ac:dyDescent="0.25"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18" x14ac:dyDescent="0.25">
      <c r="C7" s="51"/>
      <c r="D7" s="51"/>
      <c r="E7" s="67">
        <f>'2023 OR'!F7</f>
        <v>2022</v>
      </c>
      <c r="F7" s="67">
        <f>'2023 OR'!G7</f>
        <v>2023</v>
      </c>
      <c r="G7" s="67">
        <f>'2023 OR'!H7</f>
        <v>2023</v>
      </c>
      <c r="H7" s="67">
        <f>'2023 OR'!I7</f>
        <v>2023</v>
      </c>
      <c r="I7" s="67">
        <f>'2023 OR'!J7</f>
        <v>2023</v>
      </c>
      <c r="J7" s="67">
        <f>'2023 OR'!K7</f>
        <v>2023</v>
      </c>
      <c r="K7" s="67">
        <f>'2023 OR'!L7</f>
        <v>2023</v>
      </c>
      <c r="L7" s="67">
        <f>'2023 OR'!M7</f>
        <v>2023</v>
      </c>
      <c r="M7" s="67">
        <f>'2023 OR'!N7</f>
        <v>2023</v>
      </c>
      <c r="N7" s="67">
        <f>'2023 OR'!O7</f>
        <v>2023</v>
      </c>
      <c r="O7" s="67">
        <f>'2023 OR'!P7</f>
        <v>2023</v>
      </c>
      <c r="P7" s="67">
        <f>'2023 OR'!Q7</f>
        <v>2023</v>
      </c>
      <c r="Q7" s="67">
        <f>'2023 OR'!R7</f>
        <v>2023</v>
      </c>
      <c r="R7" s="85" t="s">
        <v>1204</v>
      </c>
    </row>
    <row r="8" spans="1:18" ht="13" thickBot="1" x14ac:dyDescent="0.3">
      <c r="A8" s="12" t="s">
        <v>44</v>
      </c>
      <c r="C8" s="51"/>
      <c r="D8" s="51"/>
      <c r="E8" s="86" t="str">
        <f>'2023 OR'!F8</f>
        <v>Dec</v>
      </c>
      <c r="F8" s="86" t="str">
        <f>'2023 OR'!G8</f>
        <v>Jan</v>
      </c>
      <c r="G8" s="86" t="str">
        <f>'2023 OR'!H8</f>
        <v>Feb</v>
      </c>
      <c r="H8" s="86" t="str">
        <f>'2023 OR'!I8</f>
        <v>Mar</v>
      </c>
      <c r="I8" s="86" t="str">
        <f>'2023 OR'!J8</f>
        <v>Apr</v>
      </c>
      <c r="J8" s="86" t="str">
        <f>'2023 OR'!K8</f>
        <v>May</v>
      </c>
      <c r="K8" s="86" t="str">
        <f>'2023 OR'!L8</f>
        <v>Jun</v>
      </c>
      <c r="L8" s="86" t="str">
        <f>'2023 OR'!M8</f>
        <v>Jul</v>
      </c>
      <c r="M8" s="86" t="str">
        <f>'2023 OR'!N8</f>
        <v>Aug</v>
      </c>
      <c r="N8" s="86" t="str">
        <f>'2023 OR'!O8</f>
        <v>Sep</v>
      </c>
      <c r="O8" s="86" t="str">
        <f>'2023 OR'!P8</f>
        <v>Oct</v>
      </c>
      <c r="P8" s="86" t="str">
        <f>'2023 OR'!Q8</f>
        <v>Nov</v>
      </c>
      <c r="Q8" s="86" t="str">
        <f>'2023 OR'!R8</f>
        <v>Dec</v>
      </c>
      <c r="R8" s="86" t="s">
        <v>1205</v>
      </c>
    </row>
    <row r="9" spans="1:18" x14ac:dyDescent="0.25">
      <c r="A9" s="9">
        <v>1</v>
      </c>
      <c r="C9" s="51"/>
      <c r="D9" s="87" t="s">
        <v>3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</row>
    <row r="10" spans="1:18" x14ac:dyDescent="0.25">
      <c r="A10" s="9">
        <f>A9+1</f>
        <v>2</v>
      </c>
      <c r="C10" s="51"/>
      <c r="D10" s="58" t="s">
        <v>7</v>
      </c>
      <c r="E10" s="88">
        <f>'2023 OR'!F10</f>
        <v>1125877254.3299999</v>
      </c>
      <c r="F10" s="88">
        <f>'2023 OR'!G10</f>
        <v>1225727836.3099999</v>
      </c>
      <c r="G10" s="88">
        <f>'2023 OR'!H10</f>
        <v>1225715408.6100001</v>
      </c>
      <c r="H10" s="88">
        <f>'2023 OR'!I10</f>
        <v>1324422457.03</v>
      </c>
      <c r="I10" s="88">
        <f>'2023 OR'!J10</f>
        <v>1324468682.3</v>
      </c>
      <c r="J10" s="88">
        <f>'2023 OR'!K10</f>
        <v>1324508417.3899999</v>
      </c>
      <c r="K10" s="88">
        <f>'2023 OR'!L10</f>
        <v>1324559041.77</v>
      </c>
      <c r="L10" s="88">
        <f>'2023 OR'!M10</f>
        <v>1324608341.73</v>
      </c>
      <c r="M10" s="88">
        <f>'2023 OR'!N10</f>
        <v>1404475529.8099999</v>
      </c>
      <c r="N10" s="88">
        <f>'2023 OR'!O10</f>
        <v>1404552883.51</v>
      </c>
      <c r="O10" s="88">
        <f>'2023 OR'!P10</f>
        <v>1404619143.6700001</v>
      </c>
      <c r="P10" s="88">
        <f>'2023 OR'!Q10</f>
        <v>1364673440.0899999</v>
      </c>
      <c r="Q10" s="88">
        <f>'2023 OR'!R10</f>
        <v>1364731949.29</v>
      </c>
      <c r="R10" s="69">
        <f>((E10/2)+SUM(F10:P10)+(Q10/2))/12</f>
        <v>1324802982.0024998</v>
      </c>
    </row>
    <row r="11" spans="1:18" x14ac:dyDescent="0.25">
      <c r="A11" s="9">
        <f t="shared" ref="A11:A37" si="0">A10+1</f>
        <v>3</v>
      </c>
      <c r="C11" s="51"/>
      <c r="D11" s="58" t="s">
        <v>1206</v>
      </c>
      <c r="E11" s="69">
        <f>'Short Term Debt (WA only)'!E8</f>
        <v>170200000</v>
      </c>
      <c r="F11" s="69">
        <f>'Short Term Debt (WA only)'!F8</f>
        <v>0</v>
      </c>
      <c r="G11" s="69">
        <f>'Short Term Debt (WA only)'!G8</f>
        <v>15000000</v>
      </c>
      <c r="H11" s="69">
        <f>'Short Term Debt (WA only)'!H8</f>
        <v>0</v>
      </c>
      <c r="I11" s="69">
        <f>'Short Term Debt (WA only)'!I8</f>
        <v>0</v>
      </c>
      <c r="J11" s="69">
        <f>'Short Term Debt (WA only)'!J8</f>
        <v>0</v>
      </c>
      <c r="K11" s="69">
        <f>'Short Term Debt (WA only)'!K8</f>
        <v>0</v>
      </c>
      <c r="L11" s="69">
        <f>'Short Term Debt (WA only)'!L8</f>
        <v>0</v>
      </c>
      <c r="M11" s="69">
        <f>'Short Term Debt (WA only)'!M8</f>
        <v>0</v>
      </c>
      <c r="N11" s="69">
        <f>'Short Term Debt (WA only)'!N8</f>
        <v>0</v>
      </c>
      <c r="O11" s="69">
        <f>'Short Term Debt (WA only)'!O8</f>
        <v>0</v>
      </c>
      <c r="P11" s="69">
        <f>'Short Term Debt (WA only)'!P8</f>
        <v>9993050</v>
      </c>
      <c r="Q11" s="69">
        <f>'Short Term Debt (WA only)'!Q8</f>
        <v>16779606.219999999</v>
      </c>
      <c r="R11" s="69">
        <f t="shared" ref="R11:R37" si="1">((E11/2)+SUM(F11:P11)+(Q11/2))/12</f>
        <v>9873571.0924999993</v>
      </c>
    </row>
    <row r="12" spans="1:18" x14ac:dyDescent="0.25">
      <c r="A12" s="9">
        <f t="shared" si="0"/>
        <v>4</v>
      </c>
      <c r="C12" s="51"/>
      <c r="D12" s="51" t="s">
        <v>4</v>
      </c>
      <c r="E12" s="88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v>0</v>
      </c>
      <c r="P12" s="69">
        <v>0</v>
      </c>
      <c r="Q12" s="69">
        <v>0</v>
      </c>
      <c r="R12" s="69">
        <f t="shared" si="1"/>
        <v>0</v>
      </c>
    </row>
    <row r="13" spans="1:18" x14ac:dyDescent="0.25">
      <c r="A13" s="9">
        <f t="shared" si="0"/>
        <v>5</v>
      </c>
      <c r="C13" s="51"/>
      <c r="D13" s="58" t="s">
        <v>8</v>
      </c>
      <c r="E13" s="70">
        <f>'2023 OR'!F12</f>
        <v>1191592955.5523417</v>
      </c>
      <c r="F13" s="70">
        <f>'2023 OR'!G12</f>
        <v>1224556337.298286</v>
      </c>
      <c r="G13" s="70">
        <f>'2023 OR'!H12</f>
        <v>1235045607.4463241</v>
      </c>
      <c r="H13" s="70">
        <f>'2023 OR'!I12</f>
        <v>1250553362.3493047</v>
      </c>
      <c r="I13" s="70">
        <f>'2023 OR'!J12</f>
        <v>1235511724.0706966</v>
      </c>
      <c r="J13" s="70">
        <f>'2023 OR'!K12</f>
        <v>1217204595.4758766</v>
      </c>
      <c r="K13" s="70">
        <f>'2023 OR'!L12</f>
        <v>1210601009.888659</v>
      </c>
      <c r="L13" s="70">
        <f>'2023 OR'!M12</f>
        <v>1201962749.1355393</v>
      </c>
      <c r="M13" s="70">
        <f>'2023 OR'!N12</f>
        <v>1176032058.1377008</v>
      </c>
      <c r="N13" s="70">
        <f>'2023 OR'!O12</f>
        <v>1202386560.9351113</v>
      </c>
      <c r="O13" s="70">
        <f>'2023 OR'!P12</f>
        <v>1205224034.1193142</v>
      </c>
      <c r="P13" s="70">
        <f>'2023 OR'!Q12</f>
        <v>1206091745.0382829</v>
      </c>
      <c r="Q13" s="70">
        <f>'2023 OR'!R12</f>
        <v>1233641559.2328343</v>
      </c>
      <c r="R13" s="69">
        <f t="shared" si="1"/>
        <v>1214815586.7739735</v>
      </c>
    </row>
    <row r="14" spans="1:18" x14ac:dyDescent="0.25">
      <c r="A14" s="9">
        <f t="shared" si="0"/>
        <v>6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69"/>
    </row>
    <row r="15" spans="1:18" ht="13" thickBot="1" x14ac:dyDescent="0.3">
      <c r="A15" s="9">
        <f t="shared" si="0"/>
        <v>7</v>
      </c>
      <c r="C15" s="51"/>
      <c r="D15" s="58" t="s">
        <v>5</v>
      </c>
      <c r="E15" s="71">
        <f>SUM(E10:E13)</f>
        <v>2487670209.8823414</v>
      </c>
      <c r="F15" s="71">
        <f t="shared" ref="F15:Q15" si="2">SUM(F10:F13)</f>
        <v>2450284173.6082859</v>
      </c>
      <c r="G15" s="71">
        <f t="shared" si="2"/>
        <v>2475761016.056324</v>
      </c>
      <c r="H15" s="71">
        <f t="shared" si="2"/>
        <v>2574975819.3793049</v>
      </c>
      <c r="I15" s="71">
        <f t="shared" si="2"/>
        <v>2559980406.3706965</v>
      </c>
      <c r="J15" s="71">
        <f t="shared" si="2"/>
        <v>2541713012.8658762</v>
      </c>
      <c r="K15" s="71">
        <f t="shared" si="2"/>
        <v>2535160051.658659</v>
      </c>
      <c r="L15" s="71">
        <f t="shared" si="2"/>
        <v>2526571090.8655396</v>
      </c>
      <c r="M15" s="71">
        <f t="shared" si="2"/>
        <v>2580507587.9477005</v>
      </c>
      <c r="N15" s="71">
        <f t="shared" si="2"/>
        <v>2606939444.4451113</v>
      </c>
      <c r="O15" s="71">
        <f t="shared" si="2"/>
        <v>2609843177.7893143</v>
      </c>
      <c r="P15" s="71">
        <f t="shared" si="2"/>
        <v>2580758235.1282825</v>
      </c>
      <c r="Q15" s="71">
        <f t="shared" si="2"/>
        <v>2615153114.7428341</v>
      </c>
      <c r="R15" s="69">
        <f t="shared" si="1"/>
        <v>2549492139.8689737</v>
      </c>
    </row>
    <row r="16" spans="1:18" ht="13" thickTop="1" x14ac:dyDescent="0.25">
      <c r="A16" s="9">
        <f t="shared" si="0"/>
        <v>8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69"/>
    </row>
    <row r="17" spans="1:18" x14ac:dyDescent="0.25">
      <c r="A17" s="9">
        <f t="shared" si="0"/>
        <v>9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69"/>
    </row>
    <row r="18" spans="1:18" x14ac:dyDescent="0.25">
      <c r="A18" s="9">
        <f t="shared" si="0"/>
        <v>10</v>
      </c>
      <c r="C18" s="51"/>
      <c r="D18" s="89" t="s">
        <v>6</v>
      </c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69"/>
    </row>
    <row r="19" spans="1:18" x14ac:dyDescent="0.25">
      <c r="A19" s="9">
        <f t="shared" si="0"/>
        <v>11</v>
      </c>
      <c r="C19" s="51"/>
      <c r="D19" s="90" t="s">
        <v>7</v>
      </c>
      <c r="E19" s="73">
        <f>E10/E15</f>
        <v>0.45258300310765476</v>
      </c>
      <c r="F19" s="73">
        <f>F10/F15</f>
        <v>0.50023905370330757</v>
      </c>
      <c r="G19" s="73">
        <f t="shared" ref="G19:Q19" si="3">G10/G15</f>
        <v>0.49508631918054036</v>
      </c>
      <c r="H19" s="73">
        <f t="shared" si="3"/>
        <v>0.51434364822472411</v>
      </c>
      <c r="I19" s="73">
        <f t="shared" si="3"/>
        <v>0.51737453888473672</v>
      </c>
      <c r="J19" s="73">
        <f t="shared" si="3"/>
        <v>0.52110856366768454</v>
      </c>
      <c r="K19" s="73">
        <f t="shared" si="3"/>
        <v>0.5224755103345019</v>
      </c>
      <c r="L19" s="73">
        <f t="shared" si="3"/>
        <v>0.52427115410246483</v>
      </c>
      <c r="M19" s="73">
        <f t="shared" si="3"/>
        <v>0.54426328229749221</v>
      </c>
      <c r="N19" s="73">
        <f t="shared" si="3"/>
        <v>0.53877464875635417</v>
      </c>
      <c r="O19" s="73">
        <f t="shared" si="3"/>
        <v>0.53820059213664806</v>
      </c>
      <c r="P19" s="73">
        <f t="shared" si="3"/>
        <v>0.52878778860979425</v>
      </c>
      <c r="Q19" s="73">
        <f t="shared" si="3"/>
        <v>0.52185546673973748</v>
      </c>
      <c r="R19" s="73">
        <f t="shared" si="1"/>
        <v>0.51934536123516206</v>
      </c>
    </row>
    <row r="20" spans="1:18" x14ac:dyDescent="0.25">
      <c r="A20" s="9">
        <f t="shared" si="0"/>
        <v>12</v>
      </c>
      <c r="C20" s="51"/>
      <c r="D20" s="90" t="s">
        <v>1211</v>
      </c>
      <c r="E20" s="73">
        <f>E11/E15</f>
        <v>6.8417429016063153E-2</v>
      </c>
      <c r="F20" s="73">
        <f>F11/F15</f>
        <v>0</v>
      </c>
      <c r="G20" s="73">
        <f t="shared" ref="G20:Q20" si="4">G11/G15</f>
        <v>6.0587431107925428E-3</v>
      </c>
      <c r="H20" s="73">
        <f t="shared" si="4"/>
        <v>0</v>
      </c>
      <c r="I20" s="73">
        <f t="shared" si="4"/>
        <v>0</v>
      </c>
      <c r="J20" s="73">
        <f t="shared" si="4"/>
        <v>0</v>
      </c>
      <c r="K20" s="73">
        <f t="shared" si="4"/>
        <v>0</v>
      </c>
      <c r="L20" s="73">
        <f t="shared" si="4"/>
        <v>0</v>
      </c>
      <c r="M20" s="73">
        <f t="shared" si="4"/>
        <v>0</v>
      </c>
      <c r="N20" s="73">
        <f t="shared" si="4"/>
        <v>0</v>
      </c>
      <c r="O20" s="73">
        <f t="shared" si="4"/>
        <v>0</v>
      </c>
      <c r="P20" s="73">
        <f t="shared" si="4"/>
        <v>3.8721372130013846E-3</v>
      </c>
      <c r="Q20" s="73">
        <f t="shared" si="4"/>
        <v>6.4162997284577935E-3</v>
      </c>
      <c r="R20" s="73">
        <f t="shared" si="1"/>
        <v>3.9456453913378669E-3</v>
      </c>
    </row>
    <row r="21" spans="1:18" x14ac:dyDescent="0.25">
      <c r="A21" s="9">
        <f t="shared" si="0"/>
        <v>13</v>
      </c>
      <c r="C21" s="51"/>
      <c r="D21" s="90" t="s">
        <v>4</v>
      </c>
      <c r="E21" s="73">
        <f>E12/E15</f>
        <v>0</v>
      </c>
      <c r="F21" s="73">
        <f>F12/F15</f>
        <v>0</v>
      </c>
      <c r="G21" s="73">
        <f t="shared" ref="G21:Q21" si="5">G12/G15</f>
        <v>0</v>
      </c>
      <c r="H21" s="73">
        <f t="shared" si="5"/>
        <v>0</v>
      </c>
      <c r="I21" s="73">
        <f t="shared" si="5"/>
        <v>0</v>
      </c>
      <c r="J21" s="73">
        <f t="shared" si="5"/>
        <v>0</v>
      </c>
      <c r="K21" s="73">
        <f t="shared" si="5"/>
        <v>0</v>
      </c>
      <c r="L21" s="73">
        <f t="shared" si="5"/>
        <v>0</v>
      </c>
      <c r="M21" s="73">
        <f t="shared" si="5"/>
        <v>0</v>
      </c>
      <c r="N21" s="73">
        <f t="shared" si="5"/>
        <v>0</v>
      </c>
      <c r="O21" s="73">
        <f t="shared" si="5"/>
        <v>0</v>
      </c>
      <c r="P21" s="73">
        <f t="shared" si="5"/>
        <v>0</v>
      </c>
      <c r="Q21" s="73">
        <f t="shared" si="5"/>
        <v>0</v>
      </c>
      <c r="R21" s="73">
        <f t="shared" si="1"/>
        <v>0</v>
      </c>
    </row>
    <row r="22" spans="1:18" x14ac:dyDescent="0.25">
      <c r="A22" s="9">
        <f t="shared" si="0"/>
        <v>14</v>
      </c>
      <c r="C22" s="51"/>
      <c r="D22" s="90" t="s">
        <v>8</v>
      </c>
      <c r="E22" s="73">
        <f>E13/E15</f>
        <v>0.47899956787628217</v>
      </c>
      <c r="F22" s="73">
        <f>F13/F15</f>
        <v>0.49976094629669243</v>
      </c>
      <c r="G22" s="73">
        <f t="shared" ref="G22:Q22" si="6">G13/G15</f>
        <v>0.49885493770866718</v>
      </c>
      <c r="H22" s="73">
        <f t="shared" si="6"/>
        <v>0.48565635177527577</v>
      </c>
      <c r="I22" s="73">
        <f t="shared" si="6"/>
        <v>0.48262546111526333</v>
      </c>
      <c r="J22" s="73">
        <f t="shared" si="6"/>
        <v>0.47889143633231551</v>
      </c>
      <c r="K22" s="73">
        <f t="shared" si="6"/>
        <v>0.47752448966549815</v>
      </c>
      <c r="L22" s="73">
        <f t="shared" si="6"/>
        <v>0.47572884589753506</v>
      </c>
      <c r="M22" s="73">
        <f t="shared" si="6"/>
        <v>0.4557367177025079</v>
      </c>
      <c r="N22" s="73">
        <f t="shared" si="6"/>
        <v>0.46122535124364578</v>
      </c>
      <c r="O22" s="73">
        <f t="shared" si="6"/>
        <v>0.461799407863352</v>
      </c>
      <c r="P22" s="73">
        <f t="shared" si="6"/>
        <v>0.46734007417720447</v>
      </c>
      <c r="Q22" s="73">
        <f t="shared" si="6"/>
        <v>0.47172823353180482</v>
      </c>
      <c r="R22" s="73">
        <f t="shared" si="1"/>
        <v>0.47670899337350003</v>
      </c>
    </row>
    <row r="23" spans="1:18" ht="13" thickBot="1" x14ac:dyDescent="0.3">
      <c r="A23" s="9">
        <f t="shared" si="0"/>
        <v>15</v>
      </c>
      <c r="C23" s="51"/>
      <c r="D23" s="51"/>
      <c r="E23" s="91">
        <f>SUM(E19:E22)</f>
        <v>1</v>
      </c>
      <c r="F23" s="91">
        <f>SUM(F19:F22)</f>
        <v>1</v>
      </c>
      <c r="G23" s="91">
        <f t="shared" ref="G23:Q23" si="7">SUM(G19:G22)</f>
        <v>1</v>
      </c>
      <c r="H23" s="91">
        <f t="shared" si="7"/>
        <v>0.99999999999999989</v>
      </c>
      <c r="I23" s="91">
        <f t="shared" si="7"/>
        <v>1</v>
      </c>
      <c r="J23" s="91">
        <f t="shared" si="7"/>
        <v>1</v>
      </c>
      <c r="K23" s="91">
        <f t="shared" si="7"/>
        <v>1</v>
      </c>
      <c r="L23" s="91">
        <f t="shared" si="7"/>
        <v>0.99999999999999989</v>
      </c>
      <c r="M23" s="91">
        <f t="shared" si="7"/>
        <v>1</v>
      </c>
      <c r="N23" s="91">
        <f t="shared" si="7"/>
        <v>1</v>
      </c>
      <c r="O23" s="91">
        <f t="shared" si="7"/>
        <v>1</v>
      </c>
      <c r="P23" s="91">
        <f t="shared" si="7"/>
        <v>1</v>
      </c>
      <c r="Q23" s="91">
        <f t="shared" si="7"/>
        <v>1</v>
      </c>
      <c r="R23" s="73">
        <f t="shared" si="1"/>
        <v>1</v>
      </c>
    </row>
    <row r="24" spans="1:18" ht="13" thickTop="1" x14ac:dyDescent="0.25">
      <c r="A24" s="9">
        <f t="shared" si="0"/>
        <v>16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69">
        <f t="shared" si="1"/>
        <v>0</v>
      </c>
    </row>
    <row r="25" spans="1:18" x14ac:dyDescent="0.25">
      <c r="A25" s="9">
        <f t="shared" si="0"/>
        <v>17</v>
      </c>
      <c r="C25" s="51"/>
      <c r="D25" s="89" t="s">
        <v>1212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69">
        <f t="shared" si="1"/>
        <v>0</v>
      </c>
    </row>
    <row r="26" spans="1:18" x14ac:dyDescent="0.25">
      <c r="A26" s="9">
        <f t="shared" si="0"/>
        <v>18</v>
      </c>
      <c r="C26" s="51"/>
      <c r="D26" s="95" t="s">
        <v>7</v>
      </c>
      <c r="E26" s="92">
        <f>'2023 OR'!F23</f>
        <v>4.4718434828589053E-2</v>
      </c>
      <c r="F26" s="92">
        <f>'2023 OR'!G23</f>
        <v>4.5494458572932696E-2</v>
      </c>
      <c r="G26" s="92">
        <f>'2023 OR'!H23</f>
        <v>4.5494458572932696E-2</v>
      </c>
      <c r="H26" s="92">
        <f>'2023 OR'!I23</f>
        <v>4.639395219899603E-2</v>
      </c>
      <c r="I26" s="92">
        <f>'2023 OR'!J23</f>
        <v>4.6417927624185208E-2</v>
      </c>
      <c r="J26" s="92">
        <f>'2023 OR'!K23</f>
        <v>4.6550000000000001E-2</v>
      </c>
      <c r="K26" s="92">
        <f>'2023 OR'!L23</f>
        <v>4.6546795534577058E-2</v>
      </c>
      <c r="L26" s="92">
        <f>'2023 OR'!M23</f>
        <v>4.6546795534577058E-2</v>
      </c>
      <c r="M26" s="92">
        <f>'2023 OR'!N23</f>
        <v>4.743E-2</v>
      </c>
      <c r="N26" s="92">
        <f>'2023 OR'!O23</f>
        <v>4.743189934261681E-2</v>
      </c>
      <c r="O26" s="92">
        <f>'2023 OR'!P23</f>
        <v>4.7433737188096417E-2</v>
      </c>
      <c r="P26" s="92">
        <f>'2023 OR'!Q23</f>
        <v>4.6964798137775515E-2</v>
      </c>
      <c r="Q26" s="92">
        <f>'2023 OR'!R23</f>
        <v>4.69655255692151E-2</v>
      </c>
      <c r="R26" s="73">
        <f t="shared" si="1"/>
        <v>4.6545566908799303E-2</v>
      </c>
    </row>
    <row r="27" spans="1:18" x14ac:dyDescent="0.25">
      <c r="A27" s="9">
        <f t="shared" si="0"/>
        <v>19</v>
      </c>
      <c r="C27" s="51"/>
      <c r="D27" s="95" t="s">
        <v>1211</v>
      </c>
      <c r="E27" s="92">
        <v>4.518704381902388E-2</v>
      </c>
      <c r="F27" s="92">
        <v>4.6638983872144803E-2</v>
      </c>
      <c r="G27" s="92">
        <v>4.8000000000000001E-2</v>
      </c>
      <c r="H27" s="92">
        <v>4.7661290322580645E-2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2">
        <v>0</v>
      </c>
      <c r="O27" s="92">
        <v>0</v>
      </c>
      <c r="P27" s="92">
        <v>5.45E-2</v>
      </c>
      <c r="Q27" s="92">
        <v>5.5070288055468007E-2</v>
      </c>
      <c r="R27" s="73">
        <f t="shared" si="1"/>
        <v>2.0577411677664283E-2</v>
      </c>
    </row>
    <row r="28" spans="1:18" x14ac:dyDescent="0.25">
      <c r="A28" s="9">
        <f t="shared" si="0"/>
        <v>20</v>
      </c>
      <c r="C28" s="51"/>
      <c r="D28" s="95" t="s">
        <v>4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  <c r="J28" s="92">
        <v>0</v>
      </c>
      <c r="K28" s="92">
        <v>0</v>
      </c>
      <c r="L28" s="92">
        <v>0</v>
      </c>
      <c r="M28" s="92">
        <v>0</v>
      </c>
      <c r="N28" s="92">
        <v>0</v>
      </c>
      <c r="O28" s="92">
        <v>0</v>
      </c>
      <c r="P28" s="92">
        <v>0</v>
      </c>
      <c r="Q28" s="92">
        <v>0</v>
      </c>
      <c r="R28" s="73">
        <f t="shared" si="1"/>
        <v>0</v>
      </c>
    </row>
    <row r="29" spans="1:18" x14ac:dyDescent="0.25">
      <c r="A29" s="9">
        <f t="shared" si="0"/>
        <v>21</v>
      </c>
      <c r="C29" s="51"/>
      <c r="D29" s="95" t="s">
        <v>8</v>
      </c>
      <c r="E29" s="96">
        <v>9.4E-2</v>
      </c>
      <c r="F29" s="96">
        <v>9.4E-2</v>
      </c>
      <c r="G29" s="96">
        <v>9.4E-2</v>
      </c>
      <c r="H29" s="96">
        <v>9.4E-2</v>
      </c>
      <c r="I29" s="96">
        <v>9.4E-2</v>
      </c>
      <c r="J29" s="96">
        <v>9.4E-2</v>
      </c>
      <c r="K29" s="96">
        <v>9.4E-2</v>
      </c>
      <c r="L29" s="96">
        <v>9.4E-2</v>
      </c>
      <c r="M29" s="96">
        <v>9.4E-2</v>
      </c>
      <c r="N29" s="96">
        <v>9.4E-2</v>
      </c>
      <c r="O29" s="96">
        <v>9.4E-2</v>
      </c>
      <c r="P29" s="96">
        <v>9.4E-2</v>
      </c>
      <c r="Q29" s="96">
        <v>9.4E-2</v>
      </c>
      <c r="R29" s="73">
        <f t="shared" si="1"/>
        <v>9.3999999999999972E-2</v>
      </c>
    </row>
    <row r="30" spans="1:18" x14ac:dyDescent="0.25">
      <c r="A30" s="9">
        <f t="shared" si="0"/>
        <v>22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69"/>
    </row>
    <row r="31" spans="1:18" x14ac:dyDescent="0.25">
      <c r="A31" s="9">
        <f t="shared" si="0"/>
        <v>23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69"/>
    </row>
    <row r="32" spans="1:18" x14ac:dyDescent="0.25">
      <c r="A32" s="9">
        <f t="shared" si="0"/>
        <v>24</v>
      </c>
      <c r="C32" s="51"/>
      <c r="D32" s="89" t="s">
        <v>1213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69"/>
    </row>
    <row r="33" spans="1:18" x14ac:dyDescent="0.25">
      <c r="A33" s="9">
        <f t="shared" si="0"/>
        <v>25</v>
      </c>
      <c r="C33" s="51"/>
      <c r="D33" s="90" t="s">
        <v>7</v>
      </c>
      <c r="E33" s="93">
        <f t="shared" ref="E33:F36" si="8">ROUND(E26*E19,4)</f>
        <v>2.0199999999999999E-2</v>
      </c>
      <c r="F33" s="93">
        <f t="shared" si="8"/>
        <v>2.2800000000000001E-2</v>
      </c>
      <c r="G33" s="93">
        <f t="shared" ref="G33:Q33" si="9">ROUND(G26*G19,4)</f>
        <v>2.2499999999999999E-2</v>
      </c>
      <c r="H33" s="93">
        <f t="shared" si="9"/>
        <v>2.3900000000000001E-2</v>
      </c>
      <c r="I33" s="93">
        <f t="shared" si="9"/>
        <v>2.4E-2</v>
      </c>
      <c r="J33" s="93">
        <f t="shared" si="9"/>
        <v>2.4299999999999999E-2</v>
      </c>
      <c r="K33" s="93">
        <f t="shared" si="9"/>
        <v>2.4299999999999999E-2</v>
      </c>
      <c r="L33" s="93">
        <f t="shared" si="9"/>
        <v>2.4400000000000002E-2</v>
      </c>
      <c r="M33" s="93">
        <f t="shared" si="9"/>
        <v>2.58E-2</v>
      </c>
      <c r="N33" s="93">
        <f t="shared" si="9"/>
        <v>2.5600000000000001E-2</v>
      </c>
      <c r="O33" s="93">
        <f t="shared" si="9"/>
        <v>2.5499999999999998E-2</v>
      </c>
      <c r="P33" s="93">
        <f t="shared" si="9"/>
        <v>2.4799999999999999E-2</v>
      </c>
      <c r="Q33" s="93">
        <f t="shared" si="9"/>
        <v>2.4500000000000001E-2</v>
      </c>
      <c r="R33" s="73">
        <f t="shared" si="1"/>
        <v>2.4187500000000001E-2</v>
      </c>
    </row>
    <row r="34" spans="1:18" x14ac:dyDescent="0.25">
      <c r="A34" s="9">
        <f t="shared" si="0"/>
        <v>26</v>
      </c>
      <c r="C34" s="51"/>
      <c r="D34" s="90" t="s">
        <v>1211</v>
      </c>
      <c r="E34" s="93">
        <f t="shared" si="8"/>
        <v>3.0999999999999999E-3</v>
      </c>
      <c r="F34" s="93">
        <f t="shared" si="8"/>
        <v>0</v>
      </c>
      <c r="G34" s="93">
        <f t="shared" ref="G34:Q34" si="10">ROUND(G27*G20,4)</f>
        <v>2.9999999999999997E-4</v>
      </c>
      <c r="H34" s="93">
        <f t="shared" si="10"/>
        <v>0</v>
      </c>
      <c r="I34" s="93">
        <f t="shared" si="10"/>
        <v>0</v>
      </c>
      <c r="J34" s="93">
        <f t="shared" si="10"/>
        <v>0</v>
      </c>
      <c r="K34" s="93">
        <f t="shared" si="10"/>
        <v>0</v>
      </c>
      <c r="L34" s="93">
        <f t="shared" si="10"/>
        <v>0</v>
      </c>
      <c r="M34" s="93">
        <f t="shared" si="10"/>
        <v>0</v>
      </c>
      <c r="N34" s="93">
        <f t="shared" si="10"/>
        <v>0</v>
      </c>
      <c r="O34" s="93">
        <f t="shared" si="10"/>
        <v>0</v>
      </c>
      <c r="P34" s="93">
        <f t="shared" si="10"/>
        <v>2.0000000000000001E-4</v>
      </c>
      <c r="Q34" s="93">
        <f t="shared" si="10"/>
        <v>4.0000000000000002E-4</v>
      </c>
      <c r="R34" s="73">
        <f t="shared" si="1"/>
        <v>1.8749999999999998E-4</v>
      </c>
    </row>
    <row r="35" spans="1:18" x14ac:dyDescent="0.25">
      <c r="A35" s="9">
        <f t="shared" si="0"/>
        <v>27</v>
      </c>
      <c r="C35" s="51"/>
      <c r="D35" s="90" t="s">
        <v>4</v>
      </c>
      <c r="E35" s="93">
        <f t="shared" si="8"/>
        <v>0</v>
      </c>
      <c r="F35" s="93">
        <f t="shared" si="8"/>
        <v>0</v>
      </c>
      <c r="G35" s="93">
        <f t="shared" ref="G35:Q35" si="11">ROUND(G28*G21,4)</f>
        <v>0</v>
      </c>
      <c r="H35" s="93">
        <f t="shared" si="11"/>
        <v>0</v>
      </c>
      <c r="I35" s="93">
        <f t="shared" si="11"/>
        <v>0</v>
      </c>
      <c r="J35" s="93">
        <f t="shared" si="11"/>
        <v>0</v>
      </c>
      <c r="K35" s="93">
        <f t="shared" si="11"/>
        <v>0</v>
      </c>
      <c r="L35" s="93">
        <f t="shared" si="11"/>
        <v>0</v>
      </c>
      <c r="M35" s="93">
        <f t="shared" si="11"/>
        <v>0</v>
      </c>
      <c r="N35" s="93">
        <f t="shared" si="11"/>
        <v>0</v>
      </c>
      <c r="O35" s="93">
        <f t="shared" si="11"/>
        <v>0</v>
      </c>
      <c r="P35" s="93">
        <f t="shared" si="11"/>
        <v>0</v>
      </c>
      <c r="Q35" s="93">
        <f t="shared" si="11"/>
        <v>0</v>
      </c>
      <c r="R35" s="73">
        <f t="shared" si="1"/>
        <v>0</v>
      </c>
    </row>
    <row r="36" spans="1:18" x14ac:dyDescent="0.25">
      <c r="A36" s="9">
        <f t="shared" si="0"/>
        <v>28</v>
      </c>
      <c r="C36" s="51"/>
      <c r="D36" s="90" t="s">
        <v>8</v>
      </c>
      <c r="E36" s="94">
        <f t="shared" si="8"/>
        <v>4.4999999999999998E-2</v>
      </c>
      <c r="F36" s="94">
        <f t="shared" si="8"/>
        <v>4.7E-2</v>
      </c>
      <c r="G36" s="94">
        <f t="shared" ref="G36:Q36" si="12">ROUND(G29*G22,4)</f>
        <v>4.6899999999999997E-2</v>
      </c>
      <c r="H36" s="94">
        <f t="shared" si="12"/>
        <v>4.5699999999999998E-2</v>
      </c>
      <c r="I36" s="94">
        <f t="shared" si="12"/>
        <v>4.5400000000000003E-2</v>
      </c>
      <c r="J36" s="94">
        <f t="shared" si="12"/>
        <v>4.4999999999999998E-2</v>
      </c>
      <c r="K36" s="94">
        <f t="shared" si="12"/>
        <v>4.4900000000000002E-2</v>
      </c>
      <c r="L36" s="94">
        <f t="shared" si="12"/>
        <v>4.4699999999999997E-2</v>
      </c>
      <c r="M36" s="94">
        <f t="shared" si="12"/>
        <v>4.2799999999999998E-2</v>
      </c>
      <c r="N36" s="94">
        <f t="shared" si="12"/>
        <v>4.3400000000000001E-2</v>
      </c>
      <c r="O36" s="94">
        <f t="shared" si="12"/>
        <v>4.3400000000000001E-2</v>
      </c>
      <c r="P36" s="94">
        <f t="shared" si="12"/>
        <v>4.3900000000000002E-2</v>
      </c>
      <c r="Q36" s="94">
        <f t="shared" si="12"/>
        <v>4.4299999999999999E-2</v>
      </c>
      <c r="R36" s="73">
        <f t="shared" si="1"/>
        <v>4.4812499999999998E-2</v>
      </c>
    </row>
    <row r="37" spans="1:18" x14ac:dyDescent="0.25">
      <c r="A37" s="9">
        <f t="shared" si="0"/>
        <v>29</v>
      </c>
      <c r="C37" s="51"/>
      <c r="D37" s="51"/>
      <c r="E37" s="93">
        <f>SUM(E33:E36)</f>
        <v>6.83E-2</v>
      </c>
      <c r="F37" s="93">
        <f>SUM(F33:F36)</f>
        <v>6.9800000000000001E-2</v>
      </c>
      <c r="G37" s="93">
        <f t="shared" ref="G37:Q37" si="13">SUM(G33:G36)</f>
        <v>6.9699999999999998E-2</v>
      </c>
      <c r="H37" s="93">
        <f t="shared" si="13"/>
        <v>6.9599999999999995E-2</v>
      </c>
      <c r="I37" s="93">
        <f t="shared" si="13"/>
        <v>6.9400000000000003E-2</v>
      </c>
      <c r="J37" s="93">
        <f t="shared" si="13"/>
        <v>6.93E-2</v>
      </c>
      <c r="K37" s="93">
        <f t="shared" si="13"/>
        <v>6.9199999999999998E-2</v>
      </c>
      <c r="L37" s="93">
        <f t="shared" si="13"/>
        <v>6.9099999999999995E-2</v>
      </c>
      <c r="M37" s="93">
        <f t="shared" si="13"/>
        <v>6.8599999999999994E-2</v>
      </c>
      <c r="N37" s="93">
        <f t="shared" si="13"/>
        <v>6.9000000000000006E-2</v>
      </c>
      <c r="O37" s="93">
        <f t="shared" si="13"/>
        <v>6.8900000000000003E-2</v>
      </c>
      <c r="P37" s="93">
        <f t="shared" si="13"/>
        <v>6.8900000000000003E-2</v>
      </c>
      <c r="Q37" s="93">
        <f t="shared" si="13"/>
        <v>6.9199999999999998E-2</v>
      </c>
      <c r="R37" s="73">
        <f t="shared" si="1"/>
        <v>6.9187499999999985E-2</v>
      </c>
    </row>
    <row r="38" spans="1:18" x14ac:dyDescent="0.25"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315DD-1463-47E0-BA9C-40B247B7A6FC}">
  <dimension ref="A2:T23"/>
  <sheetViews>
    <sheetView showGridLines="0" zoomScale="80" zoomScaleNormal="80" workbookViewId="0">
      <selection activeCell="G15" sqref="G15"/>
    </sheetView>
  </sheetViews>
  <sheetFormatPr defaultColWidth="9.1796875" defaultRowHeight="12.5" x14ac:dyDescent="0.25"/>
  <cols>
    <col min="1" max="1" width="9.1796875" style="8"/>
    <col min="2" max="2" width="22.26953125" style="8" customWidth="1"/>
    <col min="3" max="3" width="30.54296875" style="8" bestFit="1" customWidth="1"/>
    <col min="4" max="4" width="7" style="8" bestFit="1" customWidth="1"/>
    <col min="5" max="8" width="13.81640625" style="8" bestFit="1" customWidth="1"/>
    <col min="9" max="11" width="12.7265625" style="8" bestFit="1" customWidth="1"/>
    <col min="12" max="13" width="13.81640625" style="8" bestFit="1" customWidth="1"/>
    <col min="14" max="15" width="12.7265625" style="8" bestFit="1" customWidth="1"/>
    <col min="16" max="17" width="13.81640625" style="8" bestFit="1" customWidth="1"/>
    <col min="18" max="16384" width="9.1796875" style="8"/>
  </cols>
  <sheetData>
    <row r="2" spans="1:20" x14ac:dyDescent="0.25">
      <c r="A2" s="58"/>
      <c r="B2" s="55" t="s">
        <v>1207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x14ac:dyDescent="0.25">
      <c r="A3" s="58"/>
      <c r="B3" s="58"/>
      <c r="C3" s="58"/>
      <c r="D3" s="58"/>
      <c r="E3" s="67">
        <f>'2023 OR'!F7</f>
        <v>2022</v>
      </c>
      <c r="F3" s="67">
        <f>'2023 OR'!G7</f>
        <v>2023</v>
      </c>
      <c r="G3" s="67">
        <f>'2023 OR'!H7</f>
        <v>2023</v>
      </c>
      <c r="H3" s="67">
        <f>'2023 OR'!I7</f>
        <v>2023</v>
      </c>
      <c r="I3" s="67">
        <f>'2023 OR'!J7</f>
        <v>2023</v>
      </c>
      <c r="J3" s="67">
        <f>'2023 OR'!K7</f>
        <v>2023</v>
      </c>
      <c r="K3" s="67">
        <f>'2023 OR'!L7</f>
        <v>2023</v>
      </c>
      <c r="L3" s="67">
        <f>'2023 OR'!M7</f>
        <v>2023</v>
      </c>
      <c r="M3" s="67">
        <f>'2023 OR'!N7</f>
        <v>2023</v>
      </c>
      <c r="N3" s="67">
        <f>'2023 OR'!O7</f>
        <v>2023</v>
      </c>
      <c r="O3" s="67">
        <f>'2023 OR'!P7</f>
        <v>2023</v>
      </c>
      <c r="P3" s="67">
        <f>'2023 OR'!Q7</f>
        <v>2023</v>
      </c>
      <c r="Q3" s="67">
        <f>'2023 OR'!R7</f>
        <v>2023</v>
      </c>
      <c r="R3" s="67"/>
      <c r="S3" s="58"/>
      <c r="T3" s="58"/>
    </row>
    <row r="4" spans="1:20" ht="13" thickBot="1" x14ac:dyDescent="0.3">
      <c r="A4" s="58"/>
      <c r="B4" s="55" t="s">
        <v>1260</v>
      </c>
      <c r="C4" s="55" t="s">
        <v>2807</v>
      </c>
      <c r="D4" s="55" t="s">
        <v>1208</v>
      </c>
      <c r="E4" s="86" t="str">
        <f>'2023 OR'!F8</f>
        <v>Dec</v>
      </c>
      <c r="F4" s="86" t="str">
        <f>'2023 OR'!G8</f>
        <v>Jan</v>
      </c>
      <c r="G4" s="86" t="str">
        <f>'2023 OR'!H8</f>
        <v>Feb</v>
      </c>
      <c r="H4" s="86" t="str">
        <f>'2023 OR'!I8</f>
        <v>Mar</v>
      </c>
      <c r="I4" s="86" t="str">
        <f>'2023 OR'!J8</f>
        <v>Apr</v>
      </c>
      <c r="J4" s="86" t="str">
        <f>'2023 OR'!K8</f>
        <v>May</v>
      </c>
      <c r="K4" s="86" t="str">
        <f>'2023 OR'!L8</f>
        <v>Jun</v>
      </c>
      <c r="L4" s="86" t="str">
        <f>'2023 OR'!M8</f>
        <v>Jul</v>
      </c>
      <c r="M4" s="86" t="str">
        <f>'2023 OR'!N8</f>
        <v>Aug</v>
      </c>
      <c r="N4" s="86" t="str">
        <f>'2023 OR'!O8</f>
        <v>Sep</v>
      </c>
      <c r="O4" s="86" t="str">
        <f>'2023 OR'!P8</f>
        <v>Oct</v>
      </c>
      <c r="P4" s="86" t="str">
        <f>'2023 OR'!Q8</f>
        <v>Nov</v>
      </c>
      <c r="Q4" s="86" t="str">
        <f>'2023 OR'!R8</f>
        <v>Dec</v>
      </c>
      <c r="R4" s="67"/>
      <c r="S4" s="58"/>
      <c r="T4" s="58"/>
    </row>
    <row r="5" spans="1:20" x14ac:dyDescent="0.25">
      <c r="A5" s="58"/>
      <c r="B5" s="55">
        <v>204999</v>
      </c>
      <c r="C5" s="58" t="s">
        <v>459</v>
      </c>
      <c r="D5" s="97">
        <v>204005</v>
      </c>
      <c r="E5" s="88">
        <f>_xlfn.IFNA(INDEX('DEC Prior Year'!$E$25:$E$1077,MATCH('Short Term Debt (WA only)'!$D5,'DEC Prior Year'!$C$25:$C$1077,0)),0)</f>
        <v>-170200000</v>
      </c>
      <c r="F5" s="88">
        <f>_xlfn.IFNA(INDEX('SAP Trial Balance'!E$25:E$1381,MATCH('Short Term Debt (WA only)'!$D5,'SAP Trial Balance'!$C$25:$C$1381,0)),0)</f>
        <v>0</v>
      </c>
      <c r="G5" s="88">
        <f>_xlfn.IFNA(INDEX('SAP Trial Balance'!F$25:F$1381,MATCH('Short Term Debt (WA only)'!$D5,'SAP Trial Balance'!$C$25:$C$1381,0)),0)</f>
        <v>-15000000</v>
      </c>
      <c r="H5" s="88">
        <f>_xlfn.IFNA(INDEX('SAP Trial Balance'!G$25:G$1381,MATCH('Short Term Debt (WA only)'!$D5,'SAP Trial Balance'!$C$25:$C$1381,0)),0)</f>
        <v>0</v>
      </c>
      <c r="I5" s="88">
        <f>_xlfn.IFNA(INDEX('SAP Trial Balance'!H$25:H$1381,MATCH('Short Term Debt (WA only)'!$D5,'SAP Trial Balance'!$C$25:$C$1381,0)),0)</f>
        <v>0</v>
      </c>
      <c r="J5" s="88">
        <f>_xlfn.IFNA(INDEX('SAP Trial Balance'!I$25:I$1381,MATCH('Short Term Debt (WA only)'!$D5,'SAP Trial Balance'!$C$25:$C$1381,0)),0)</f>
        <v>0</v>
      </c>
      <c r="K5" s="88">
        <f>_xlfn.IFNA(INDEX('SAP Trial Balance'!J$25:J$1381,MATCH('Short Term Debt (WA only)'!$D5,'SAP Trial Balance'!$C$25:$C$1381,0)),0)</f>
        <v>0</v>
      </c>
      <c r="L5" s="88">
        <f>_xlfn.IFNA(INDEX('SAP Trial Balance'!K$25:K$1381,MATCH('Short Term Debt (WA only)'!$D5,'SAP Trial Balance'!$C$25:$C$1381,0)),0)</f>
        <v>0</v>
      </c>
      <c r="M5" s="88">
        <f>_xlfn.IFNA(INDEX('SAP Trial Balance'!L$25:L$1381,MATCH('Short Term Debt (WA only)'!$D5,'SAP Trial Balance'!$C$25:$C$1381,0)),0)</f>
        <v>0</v>
      </c>
      <c r="N5" s="88">
        <f>_xlfn.IFNA(INDEX('SAP Trial Balance'!M$25:M$1381,MATCH('Short Term Debt (WA only)'!$D5,'SAP Trial Balance'!$C$25:$C$1381,0)),0)</f>
        <v>0</v>
      </c>
      <c r="O5" s="88">
        <f>_xlfn.IFNA(INDEX('SAP Trial Balance'!N$25:N$1381,MATCH('Short Term Debt (WA only)'!$D5,'SAP Trial Balance'!$C$25:$C$1381,0)),0)</f>
        <v>0</v>
      </c>
      <c r="P5" s="88">
        <f>_xlfn.IFNA(INDEX('SAP Trial Balance'!O$25:O$1381,MATCH('Short Term Debt (WA only)'!$D5,'SAP Trial Balance'!$C$25:$C$1381,0)),0)</f>
        <v>-9993050</v>
      </c>
      <c r="Q5" s="88">
        <f>_xlfn.IFNA(INDEX('SAP Trial Balance'!P$25:P$1381,MATCH('Short Term Debt (WA only)'!$D5,'SAP Trial Balance'!$C$25:$C$1381,0)),0)</f>
        <v>-16779606.219999999</v>
      </c>
      <c r="R5" s="58"/>
      <c r="S5" s="58"/>
      <c r="T5" s="58"/>
    </row>
    <row r="6" spans="1:20" x14ac:dyDescent="0.25">
      <c r="A6" s="58"/>
      <c r="B6" s="58"/>
      <c r="C6" s="58" t="s">
        <v>1209</v>
      </c>
      <c r="D6" s="98">
        <v>204010</v>
      </c>
      <c r="E6" s="88">
        <f>_xlfn.IFNA(INDEX('DEC Prior Year'!$E$25:$E$1077,MATCH('Short Term Debt (WA only)'!$D6,'DEC Prior Year'!$C$25:$C$1077,0)),0)</f>
        <v>0</v>
      </c>
      <c r="F6" s="88">
        <f>_xlfn.IFNA(INDEX('SAP Trial Balance'!E$25:E$1381,MATCH('Short Term Debt (WA only)'!$D6,'SAP Trial Balance'!$C$25:$C$1381,0)),0)</f>
        <v>0</v>
      </c>
      <c r="G6" s="88">
        <f>_xlfn.IFNA(INDEX('SAP Trial Balance'!F$25:F$1381,MATCH('Short Term Debt (WA only)'!$D6,'SAP Trial Balance'!$C$25:$C$1381,0)),0)</f>
        <v>0</v>
      </c>
      <c r="H6" s="88">
        <f>_xlfn.IFNA(INDEX('SAP Trial Balance'!G$25:G$1381,MATCH('Short Term Debt (WA only)'!$D6,'SAP Trial Balance'!$C$25:$C$1381,0)),0)</f>
        <v>0</v>
      </c>
      <c r="I6" s="88">
        <f>_xlfn.IFNA(INDEX('SAP Trial Balance'!H$25:H$1381,MATCH('Short Term Debt (WA only)'!$D6,'SAP Trial Balance'!$C$25:$C$1381,0)),0)</f>
        <v>0</v>
      </c>
      <c r="J6" s="88">
        <f>_xlfn.IFNA(INDEX('SAP Trial Balance'!I$25:I$1381,MATCH('Short Term Debt (WA only)'!$D6,'SAP Trial Balance'!$C$25:$C$1381,0)),0)</f>
        <v>0</v>
      </c>
      <c r="K6" s="88">
        <f>_xlfn.IFNA(INDEX('SAP Trial Balance'!J$25:J$1381,MATCH('Short Term Debt (WA only)'!$D6,'SAP Trial Balance'!$C$25:$C$1381,0)),0)</f>
        <v>0</v>
      </c>
      <c r="L6" s="88">
        <f>_xlfn.IFNA(INDEX('SAP Trial Balance'!K$25:K$1381,MATCH('Short Term Debt (WA only)'!$D6,'SAP Trial Balance'!$C$25:$C$1381,0)),0)</f>
        <v>0</v>
      </c>
      <c r="M6" s="88">
        <f>_xlfn.IFNA(INDEX('SAP Trial Balance'!L$25:L$1381,MATCH('Short Term Debt (WA only)'!$D6,'SAP Trial Balance'!$C$25:$C$1381,0)),0)</f>
        <v>0</v>
      </c>
      <c r="N6" s="88">
        <f>_xlfn.IFNA(INDEX('SAP Trial Balance'!M$25:M$1381,MATCH('Short Term Debt (WA only)'!$D6,'SAP Trial Balance'!$C$25:$C$1381,0)),0)</f>
        <v>0</v>
      </c>
      <c r="O6" s="88">
        <f>_xlfn.IFNA(INDEX('SAP Trial Balance'!N$25:N$1381,MATCH('Short Term Debt (WA only)'!$D6,'SAP Trial Balance'!$C$25:$C$1381,0)),0)</f>
        <v>0</v>
      </c>
      <c r="P6" s="88">
        <f>_xlfn.IFNA(INDEX('SAP Trial Balance'!O$25:O$1381,MATCH('Short Term Debt (WA only)'!$D6,'SAP Trial Balance'!$C$25:$C$1381,0)),0)</f>
        <v>0</v>
      </c>
      <c r="Q6" s="88">
        <f>_xlfn.IFNA(INDEX('SAP Trial Balance'!P$25:P$1381,MATCH('Short Term Debt (WA only)'!$D6,'SAP Trial Balance'!$C$25:$C$1381,0)),0)</f>
        <v>0</v>
      </c>
      <c r="R6" s="58"/>
      <c r="S6" s="58"/>
      <c r="T6" s="58"/>
    </row>
    <row r="7" spans="1:20" ht="13" thickBot="1" x14ac:dyDescent="0.3">
      <c r="A7" s="58"/>
      <c r="B7" s="58"/>
      <c r="C7" s="101" t="s">
        <v>1210</v>
      </c>
      <c r="D7" s="99">
        <v>204015</v>
      </c>
      <c r="E7" s="100">
        <f>_xlfn.IFNA(INDEX('DEC Prior Year'!$E$25:$E$1077,MATCH('Short Term Debt (WA only)'!$D7,'DEC Prior Year'!$C$25:$C$1077,0)),0)</f>
        <v>0</v>
      </c>
      <c r="F7" s="100">
        <f>_xlfn.IFNA(INDEX('SAP Trial Balance'!E$25:E$1381,MATCH('Short Term Debt (WA only)'!$D7,'SAP Trial Balance'!$C$25:$C$1381,0)),0)</f>
        <v>0</v>
      </c>
      <c r="G7" s="100">
        <f>_xlfn.IFNA(INDEX('SAP Trial Balance'!F$25:F$1381,MATCH('Short Term Debt (WA only)'!$D7,'SAP Trial Balance'!$C$25:$C$1381,0)),0)</f>
        <v>0</v>
      </c>
      <c r="H7" s="100">
        <f>_xlfn.IFNA(INDEX('SAP Trial Balance'!G$25:G$1381,MATCH('Short Term Debt (WA only)'!$D7,'SAP Trial Balance'!$C$25:$C$1381,0)),0)</f>
        <v>0</v>
      </c>
      <c r="I7" s="100">
        <f>_xlfn.IFNA(INDEX('SAP Trial Balance'!H$25:H$1381,MATCH('Short Term Debt (WA only)'!$D7,'SAP Trial Balance'!$C$25:$C$1381,0)),0)</f>
        <v>0</v>
      </c>
      <c r="J7" s="100">
        <f>_xlfn.IFNA(INDEX('SAP Trial Balance'!I$25:I$1381,MATCH('Short Term Debt (WA only)'!$D7,'SAP Trial Balance'!$C$25:$C$1381,0)),0)</f>
        <v>0</v>
      </c>
      <c r="K7" s="100">
        <f>_xlfn.IFNA(INDEX('SAP Trial Balance'!J$25:J$1381,MATCH('Short Term Debt (WA only)'!$D7,'SAP Trial Balance'!$C$25:$C$1381,0)),0)</f>
        <v>0</v>
      </c>
      <c r="L7" s="100">
        <f>_xlfn.IFNA(INDEX('SAP Trial Balance'!K$25:K$1381,MATCH('Short Term Debt (WA only)'!$D7,'SAP Trial Balance'!$C$25:$C$1381,0)),0)</f>
        <v>0</v>
      </c>
      <c r="M7" s="100">
        <f>_xlfn.IFNA(INDEX('SAP Trial Balance'!L$25:L$1381,MATCH('Short Term Debt (WA only)'!$D7,'SAP Trial Balance'!$C$25:$C$1381,0)),0)</f>
        <v>0</v>
      </c>
      <c r="N7" s="100">
        <f>_xlfn.IFNA(INDEX('SAP Trial Balance'!M$25:M$1381,MATCH('Short Term Debt (WA only)'!$D7,'SAP Trial Balance'!$C$25:$C$1381,0)),0)</f>
        <v>0</v>
      </c>
      <c r="O7" s="100">
        <f>_xlfn.IFNA(INDEX('SAP Trial Balance'!N$25:N$1381,MATCH('Short Term Debt (WA only)'!$D7,'SAP Trial Balance'!$C$25:$C$1381,0)),0)</f>
        <v>0</v>
      </c>
      <c r="P7" s="100">
        <f>_xlfn.IFNA(INDEX('SAP Trial Balance'!O$25:O$1381,MATCH('Short Term Debt (WA only)'!$D7,'SAP Trial Balance'!$C$25:$C$1381,0)),0)</f>
        <v>0</v>
      </c>
      <c r="Q7" s="100">
        <f>_xlfn.IFNA(INDEX('SAP Trial Balance'!P$25:P$1381,MATCH('Short Term Debt (WA only)'!$D7,'SAP Trial Balance'!$C$25:$C$1381,0)),0)</f>
        <v>0</v>
      </c>
      <c r="R7" s="58"/>
      <c r="S7" s="58"/>
      <c r="T7" s="58"/>
    </row>
    <row r="8" spans="1:20" ht="13" thickTop="1" x14ac:dyDescent="0.25">
      <c r="A8" s="58"/>
      <c r="B8" s="58"/>
      <c r="C8" s="102" t="s">
        <v>2808</v>
      </c>
      <c r="D8" s="58"/>
      <c r="E8" s="88">
        <f>ABS(SUM(E5:E7))</f>
        <v>170200000</v>
      </c>
      <c r="F8" s="88">
        <f>ABS(SUM(F5:F7))</f>
        <v>0</v>
      </c>
      <c r="G8" s="88">
        <f t="shared" ref="G8:Q8" si="0">ABS(SUM(G5:G7))</f>
        <v>15000000</v>
      </c>
      <c r="H8" s="88">
        <f t="shared" si="0"/>
        <v>0</v>
      </c>
      <c r="I8" s="88">
        <f t="shared" si="0"/>
        <v>0</v>
      </c>
      <c r="J8" s="88">
        <f t="shared" si="0"/>
        <v>0</v>
      </c>
      <c r="K8" s="88">
        <f t="shared" si="0"/>
        <v>0</v>
      </c>
      <c r="L8" s="88">
        <f t="shared" si="0"/>
        <v>0</v>
      </c>
      <c r="M8" s="88">
        <f t="shared" si="0"/>
        <v>0</v>
      </c>
      <c r="N8" s="88">
        <f t="shared" si="0"/>
        <v>0</v>
      </c>
      <c r="O8" s="88">
        <f t="shared" si="0"/>
        <v>0</v>
      </c>
      <c r="P8" s="88">
        <f t="shared" si="0"/>
        <v>9993050</v>
      </c>
      <c r="Q8" s="88">
        <f t="shared" si="0"/>
        <v>16779606.219999999</v>
      </c>
      <c r="R8" s="58"/>
      <c r="S8" s="58"/>
      <c r="T8" s="58"/>
    </row>
    <row r="9" spans="1:20" x14ac:dyDescent="0.2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spans="1:20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spans="1:20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spans="1:20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spans="1:20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</row>
    <row r="14" spans="1:20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</row>
    <row r="15" spans="1:20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</row>
    <row r="16" spans="1:20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</row>
    <row r="17" spans="1:20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spans="1:20" x14ac:dyDescent="0.25">
      <c r="A18" s="58"/>
      <c r="B18" s="58"/>
      <c r="C18" s="102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</row>
    <row r="19" spans="1:20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</row>
    <row r="20" spans="1:20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</row>
    <row r="21" spans="1:20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spans="1:20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</row>
    <row r="23" spans="1:20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4830-0E11-40AB-817B-F4430CA196E7}">
  <dimension ref="A1:Q1383"/>
  <sheetViews>
    <sheetView zoomScale="30" zoomScaleNormal="30" workbookViewId="0">
      <selection activeCell="F9" sqref="F9"/>
    </sheetView>
  </sheetViews>
  <sheetFormatPr defaultRowHeight="14.5" x14ac:dyDescent="0.35"/>
  <cols>
    <col min="1" max="1" width="22" style="52" customWidth="1"/>
    <col min="2" max="2" width="29.81640625" style="52" customWidth="1"/>
    <col min="3" max="3" width="11.54296875" style="52" bestFit="1" customWidth="1"/>
    <col min="4" max="4" width="28" style="52" bestFit="1" customWidth="1"/>
    <col min="5" max="17" width="39.26953125" style="52" bestFit="1" customWidth="1"/>
    <col min="18" max="16384" width="8.7265625" style="52"/>
  </cols>
  <sheetData>
    <row r="1" spans="1:10" ht="15" thickBot="1" x14ac:dyDescent="0.4">
      <c r="A1" s="48" t="s">
        <v>45</v>
      </c>
      <c r="B1" s="48" t="s">
        <v>45</v>
      </c>
      <c r="C1"/>
      <c r="D1"/>
      <c r="E1"/>
      <c r="F1"/>
      <c r="G1"/>
      <c r="H1"/>
      <c r="I1"/>
      <c r="J1"/>
    </row>
    <row r="2" spans="1:10" ht="15" thickBot="1" x14ac:dyDescent="0.4">
      <c r="A2" s="27"/>
      <c r="B2" s="28"/>
      <c r="C2"/>
      <c r="D2"/>
      <c r="E2"/>
      <c r="F2"/>
      <c r="G2"/>
      <c r="H2"/>
      <c r="I2"/>
      <c r="J2"/>
    </row>
    <row r="3" spans="1:10" ht="15" thickBot="1" x14ac:dyDescent="0.4">
      <c r="A3" s="27"/>
      <c r="B3" s="29"/>
      <c r="C3"/>
      <c r="D3"/>
      <c r="E3"/>
      <c r="F3"/>
      <c r="G3"/>
      <c r="H3"/>
      <c r="I3"/>
      <c r="J3"/>
    </row>
    <row r="4" spans="1:10" ht="15" thickBot="1" x14ac:dyDescent="0.4">
      <c r="A4" s="27"/>
      <c r="B4" s="27"/>
      <c r="C4"/>
      <c r="D4"/>
      <c r="E4"/>
      <c r="F4"/>
      <c r="G4"/>
      <c r="H4"/>
      <c r="I4"/>
      <c r="J4"/>
    </row>
    <row r="5" spans="1:10" ht="15" thickBot="1" x14ac:dyDescent="0.4">
      <c r="A5" s="27"/>
      <c r="B5" s="30"/>
      <c r="C5"/>
      <c r="D5"/>
      <c r="E5"/>
      <c r="F5"/>
      <c r="G5"/>
      <c r="H5"/>
      <c r="I5"/>
      <c r="J5"/>
    </row>
    <row r="6" spans="1:10" ht="15" thickBot="1" x14ac:dyDescent="0.4">
      <c r="A6" s="27"/>
      <c r="B6" s="27"/>
      <c r="C6"/>
      <c r="D6"/>
      <c r="E6"/>
      <c r="F6"/>
      <c r="G6"/>
      <c r="H6"/>
      <c r="I6"/>
      <c r="J6"/>
    </row>
    <row r="7" spans="1:10" ht="15" thickBot="1" x14ac:dyDescent="0.4">
      <c r="A7" s="27"/>
      <c r="B7" s="30"/>
      <c r="C7"/>
      <c r="D7"/>
      <c r="E7"/>
      <c r="F7"/>
      <c r="G7"/>
      <c r="H7"/>
      <c r="I7"/>
      <c r="J7"/>
    </row>
    <row r="8" spans="1:10" ht="15" thickBot="1" x14ac:dyDescent="0.4">
      <c r="A8" s="27"/>
      <c r="B8" s="30"/>
      <c r="C8"/>
      <c r="D8"/>
      <c r="E8"/>
      <c r="F8"/>
      <c r="G8"/>
      <c r="H8"/>
      <c r="I8"/>
      <c r="J8"/>
    </row>
    <row r="9" spans="1:10" ht="15" thickBot="1" x14ac:dyDescent="0.4">
      <c r="A9"/>
      <c r="B9"/>
      <c r="C9"/>
      <c r="D9"/>
      <c r="E9"/>
      <c r="F9"/>
      <c r="G9"/>
      <c r="H9"/>
      <c r="I9"/>
      <c r="J9"/>
    </row>
    <row r="10" spans="1:10" ht="15" thickBot="1" x14ac:dyDescent="0.4">
      <c r="A10" s="48" t="s">
        <v>46</v>
      </c>
      <c r="B10" s="48" t="s">
        <v>46</v>
      </c>
      <c r="C10"/>
      <c r="D10"/>
      <c r="E10"/>
      <c r="F10"/>
      <c r="G10"/>
      <c r="H10"/>
      <c r="I10"/>
      <c r="J10"/>
    </row>
    <row r="11" spans="1:10" ht="15" thickBot="1" x14ac:dyDescent="0.4">
      <c r="A11" s="27" t="s">
        <v>47</v>
      </c>
      <c r="B11" s="31" t="s">
        <v>48</v>
      </c>
      <c r="C11"/>
      <c r="D11"/>
      <c r="E11"/>
      <c r="F11"/>
      <c r="G11"/>
      <c r="H11"/>
      <c r="I11"/>
      <c r="J11"/>
    </row>
    <row r="12" spans="1:10" ht="15" thickBot="1" x14ac:dyDescent="0.4">
      <c r="A12" s="27" t="s">
        <v>49</v>
      </c>
      <c r="B12" s="32" t="s">
        <v>50</v>
      </c>
      <c r="C12"/>
      <c r="D12"/>
      <c r="E12"/>
      <c r="F12"/>
      <c r="G12"/>
      <c r="H12"/>
      <c r="I12"/>
      <c r="J12"/>
    </row>
    <row r="13" spans="1:10" ht="15" thickBot="1" x14ac:dyDescent="0.4">
      <c r="A13" s="27" t="s">
        <v>51</v>
      </c>
      <c r="B13" s="33">
        <v>44927</v>
      </c>
      <c r="C13"/>
      <c r="D13"/>
      <c r="E13"/>
      <c r="F13"/>
      <c r="G13"/>
      <c r="H13"/>
      <c r="I13"/>
      <c r="J13"/>
    </row>
    <row r="14" spans="1:10" ht="15" thickBot="1" x14ac:dyDescent="0.4">
      <c r="A14" s="27" t="s">
        <v>52</v>
      </c>
      <c r="B14" s="33">
        <v>45291</v>
      </c>
      <c r="C14"/>
      <c r="D14"/>
      <c r="E14"/>
      <c r="F14"/>
      <c r="G14"/>
      <c r="H14"/>
      <c r="I14"/>
      <c r="J14"/>
    </row>
    <row r="15" spans="1:10" ht="15" thickBot="1" x14ac:dyDescent="0.4">
      <c r="A15" s="27" t="s">
        <v>53</v>
      </c>
      <c r="B15" s="33">
        <v>45303</v>
      </c>
      <c r="C15"/>
      <c r="D15"/>
      <c r="E15"/>
      <c r="F15"/>
      <c r="G15"/>
      <c r="H15"/>
      <c r="I15"/>
      <c r="J15"/>
    </row>
    <row r="16" spans="1:10" ht="15" thickBot="1" x14ac:dyDescent="0.4">
      <c r="A16" s="27" t="s">
        <v>54</v>
      </c>
      <c r="B16" s="31" t="s">
        <v>48</v>
      </c>
      <c r="C16"/>
      <c r="D16"/>
      <c r="E16"/>
      <c r="F16"/>
      <c r="G16"/>
      <c r="H16"/>
      <c r="I16"/>
      <c r="J16"/>
    </row>
    <row r="17" spans="1:17" ht="15" thickBot="1" x14ac:dyDescent="0.4">
      <c r="A17" s="27" t="s">
        <v>55</v>
      </c>
      <c r="B17" s="27" t="s">
        <v>2897</v>
      </c>
      <c r="C17"/>
      <c r="D17"/>
      <c r="E17"/>
      <c r="F17"/>
      <c r="G17"/>
      <c r="H17"/>
      <c r="I17"/>
      <c r="J17"/>
    </row>
    <row r="18" spans="1:17" ht="15" thickBot="1" x14ac:dyDescent="0.4">
      <c r="A18" s="27" t="s">
        <v>56</v>
      </c>
      <c r="B18" s="27" t="s">
        <v>2898</v>
      </c>
      <c r="C18"/>
      <c r="D18"/>
      <c r="E18"/>
      <c r="F18"/>
      <c r="G18"/>
      <c r="H18"/>
      <c r="I18"/>
      <c r="J18"/>
    </row>
    <row r="19" spans="1:17" ht="15" thickBot="1" x14ac:dyDescent="0.4">
      <c r="A19"/>
      <c r="B19"/>
      <c r="C19"/>
      <c r="D19"/>
      <c r="E19"/>
      <c r="F19"/>
      <c r="G19"/>
      <c r="H19"/>
      <c r="I19"/>
      <c r="J19"/>
    </row>
    <row r="20" spans="1:17" ht="15" thickBot="1" x14ac:dyDescent="0.4">
      <c r="A20" s="48" t="s">
        <v>58</v>
      </c>
      <c r="B20" s="48" t="s">
        <v>58</v>
      </c>
      <c r="C20"/>
      <c r="D20"/>
      <c r="E20"/>
      <c r="F20"/>
      <c r="G20"/>
      <c r="H20"/>
      <c r="I20"/>
      <c r="J20"/>
    </row>
    <row r="21" spans="1:17" ht="15" thickBot="1" x14ac:dyDescent="0.4">
      <c r="A21" s="27" t="s">
        <v>59</v>
      </c>
      <c r="B21" s="27" t="s">
        <v>60</v>
      </c>
      <c r="C21"/>
      <c r="D21"/>
      <c r="E21"/>
      <c r="F21"/>
      <c r="G21"/>
      <c r="H21"/>
      <c r="I21"/>
      <c r="J21"/>
    </row>
    <row r="22" spans="1:17" ht="15" thickBot="1" x14ac:dyDescent="0.4">
      <c r="A22"/>
      <c r="B22"/>
      <c r="C22"/>
      <c r="D22"/>
      <c r="E22"/>
      <c r="F22"/>
      <c r="G22"/>
      <c r="H22"/>
      <c r="I22"/>
      <c r="J22"/>
    </row>
    <row r="23" spans="1:17" ht="15" thickBot="1" x14ac:dyDescent="0.4">
      <c r="A23" s="26" t="s">
        <v>61</v>
      </c>
      <c r="B23" s="26" t="s">
        <v>61</v>
      </c>
      <c r="C23" s="26" t="s">
        <v>61</v>
      </c>
      <c r="D23" s="26" t="s">
        <v>61</v>
      </c>
      <c r="E23" s="26" t="s">
        <v>62</v>
      </c>
      <c r="F23" s="26" t="s">
        <v>62</v>
      </c>
      <c r="G23" s="26" t="s">
        <v>62</v>
      </c>
      <c r="H23" s="26" t="s">
        <v>62</v>
      </c>
      <c r="I23" s="26" t="s">
        <v>62</v>
      </c>
      <c r="J23" s="26" t="s">
        <v>62</v>
      </c>
      <c r="K23" s="26" t="s">
        <v>62</v>
      </c>
      <c r="L23" s="26" t="s">
        <v>62</v>
      </c>
      <c r="M23" s="26" t="s">
        <v>62</v>
      </c>
      <c r="N23" s="26" t="s">
        <v>62</v>
      </c>
      <c r="O23" s="26" t="s">
        <v>62</v>
      </c>
      <c r="P23" s="26" t="s">
        <v>62</v>
      </c>
      <c r="Q23" s="26" t="s">
        <v>62</v>
      </c>
    </row>
    <row r="24" spans="1:17" ht="15" thickBot="1" x14ac:dyDescent="0.4">
      <c r="A24" s="26" t="s">
        <v>49</v>
      </c>
      <c r="B24" s="26" t="s">
        <v>49</v>
      </c>
      <c r="C24" s="26" t="s">
        <v>63</v>
      </c>
      <c r="D24" s="26" t="s">
        <v>64</v>
      </c>
      <c r="E24" s="26" t="s">
        <v>65</v>
      </c>
      <c r="F24" s="26" t="s">
        <v>66</v>
      </c>
      <c r="G24" s="26" t="s">
        <v>67</v>
      </c>
      <c r="H24" s="26" t="s">
        <v>68</v>
      </c>
      <c r="I24" s="26" t="s">
        <v>69</v>
      </c>
      <c r="J24" s="26" t="s">
        <v>70</v>
      </c>
      <c r="K24" s="26" t="s">
        <v>71</v>
      </c>
      <c r="L24" s="26" t="s">
        <v>72</v>
      </c>
      <c r="M24" s="26" t="s">
        <v>73</v>
      </c>
      <c r="N24" s="26" t="s">
        <v>74</v>
      </c>
      <c r="O24" s="26" t="s">
        <v>75</v>
      </c>
      <c r="P24" s="26" t="s">
        <v>76</v>
      </c>
      <c r="Q24" s="26" t="s">
        <v>77</v>
      </c>
    </row>
    <row r="25" spans="1:17" ht="15" thickBot="1" x14ac:dyDescent="0.4">
      <c r="A25" s="26" t="s">
        <v>50</v>
      </c>
      <c r="B25" s="26" t="s">
        <v>78</v>
      </c>
      <c r="C25" s="26">
        <v>103005</v>
      </c>
      <c r="D25" s="26" t="s">
        <v>79</v>
      </c>
      <c r="E25" s="34">
        <v>19641629.280000001</v>
      </c>
      <c r="F25" s="34">
        <v>1775742.52</v>
      </c>
      <c r="G25" s="34">
        <v>259955.46</v>
      </c>
      <c r="H25" s="34">
        <v>5128539.82</v>
      </c>
      <c r="I25" s="34">
        <v>10593972.16</v>
      </c>
      <c r="J25" s="34">
        <v>811079.51</v>
      </c>
      <c r="K25" s="34">
        <v>528052.78</v>
      </c>
      <c r="L25" s="34">
        <v>1183767.3899999999</v>
      </c>
      <c r="M25" s="34">
        <v>573051.75</v>
      </c>
      <c r="N25" s="34">
        <v>2314203.85</v>
      </c>
      <c r="O25" s="34">
        <v>0</v>
      </c>
      <c r="P25" s="34">
        <v>0</v>
      </c>
      <c r="Q25" s="34">
        <v>0</v>
      </c>
    </row>
    <row r="26" spans="1:17" ht="15" thickBot="1" x14ac:dyDescent="0.4">
      <c r="A26" s="26" t="s">
        <v>50</v>
      </c>
      <c r="B26" s="26" t="s">
        <v>78</v>
      </c>
      <c r="C26" s="26">
        <v>103015</v>
      </c>
      <c r="D26" s="26" t="s">
        <v>80</v>
      </c>
      <c r="E26" s="34">
        <v>81686.86</v>
      </c>
      <c r="F26" s="34">
        <v>128078.06</v>
      </c>
      <c r="G26" s="34">
        <v>67897.56</v>
      </c>
      <c r="H26" s="34">
        <v>135349.88</v>
      </c>
      <c r="I26" s="34">
        <v>168055.8</v>
      </c>
      <c r="J26" s="34">
        <v>201994.01</v>
      </c>
      <c r="K26" s="34">
        <v>165582.53</v>
      </c>
      <c r="L26" s="34">
        <v>220763.21</v>
      </c>
      <c r="M26" s="34">
        <v>87059.06</v>
      </c>
      <c r="N26" s="34">
        <v>322262.48</v>
      </c>
      <c r="O26" s="34">
        <v>0</v>
      </c>
      <c r="P26" s="34">
        <v>0</v>
      </c>
      <c r="Q26" s="34">
        <v>0</v>
      </c>
    </row>
    <row r="27" spans="1:17" ht="15" thickBot="1" x14ac:dyDescent="0.4">
      <c r="A27" s="26" t="s">
        <v>50</v>
      </c>
      <c r="B27" s="26" t="s">
        <v>78</v>
      </c>
      <c r="C27" s="26">
        <v>103025</v>
      </c>
      <c r="D27" s="26" t="s">
        <v>81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</row>
    <row r="28" spans="1:17" ht="15" thickBot="1" x14ac:dyDescent="0.4">
      <c r="A28" s="26" t="s">
        <v>50</v>
      </c>
      <c r="B28" s="26" t="s">
        <v>78</v>
      </c>
      <c r="C28" s="26">
        <v>103030</v>
      </c>
      <c r="D28" s="26" t="s">
        <v>82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</row>
    <row r="29" spans="1:17" ht="15" thickBot="1" x14ac:dyDescent="0.4">
      <c r="A29" s="26" t="s">
        <v>50</v>
      </c>
      <c r="B29" s="26" t="s">
        <v>78</v>
      </c>
      <c r="C29" s="26">
        <v>103035</v>
      </c>
      <c r="D29" s="26" t="s">
        <v>83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</row>
    <row r="30" spans="1:17" ht="15" thickBot="1" x14ac:dyDescent="0.4">
      <c r="A30" s="26" t="s">
        <v>50</v>
      </c>
      <c r="B30" s="26" t="s">
        <v>78</v>
      </c>
      <c r="C30" s="26">
        <v>103040</v>
      </c>
      <c r="D30" s="26" t="s">
        <v>84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</row>
    <row r="31" spans="1:17" ht="15" thickBot="1" x14ac:dyDescent="0.4">
      <c r="A31" s="26" t="s">
        <v>50</v>
      </c>
      <c r="B31" s="26" t="s">
        <v>78</v>
      </c>
      <c r="C31" s="26">
        <v>103045</v>
      </c>
      <c r="D31" s="26" t="s">
        <v>85</v>
      </c>
      <c r="E31" s="34">
        <v>6393214.1299999999</v>
      </c>
      <c r="F31" s="34">
        <v>4155650.79</v>
      </c>
      <c r="G31" s="34">
        <v>1283506.3400000001</v>
      </c>
      <c r="H31" s="34">
        <v>1324738.17</v>
      </c>
      <c r="I31" s="34">
        <v>1666008.6</v>
      </c>
      <c r="J31" s="34">
        <v>955536.77</v>
      </c>
      <c r="K31" s="34">
        <v>829915.2</v>
      </c>
      <c r="L31" s="34">
        <v>452379.48</v>
      </c>
      <c r="M31" s="34">
        <v>512516.38</v>
      </c>
      <c r="N31" s="34">
        <v>1253731.1399999999</v>
      </c>
      <c r="O31" s="34">
        <v>0</v>
      </c>
      <c r="P31" s="34">
        <v>0</v>
      </c>
      <c r="Q31" s="34">
        <v>0</v>
      </c>
    </row>
    <row r="32" spans="1:17" ht="15" thickBot="1" x14ac:dyDescent="0.4">
      <c r="A32" s="26" t="s">
        <v>50</v>
      </c>
      <c r="B32" s="26" t="s">
        <v>78</v>
      </c>
      <c r="C32" s="26">
        <v>103050</v>
      </c>
      <c r="D32" s="26" t="s">
        <v>86</v>
      </c>
      <c r="E32" s="34">
        <v>2273.3200000000002</v>
      </c>
      <c r="F32" s="34">
        <v>2273.3200000000002</v>
      </c>
      <c r="G32" s="34">
        <v>2273.3200000000002</v>
      </c>
      <c r="H32" s="34">
        <v>2273.3200000000002</v>
      </c>
      <c r="I32" s="34">
        <v>2273.3200000000002</v>
      </c>
      <c r="J32" s="34">
        <v>2273.3200000000002</v>
      </c>
      <c r="K32" s="34">
        <v>2273.3200000000002</v>
      </c>
      <c r="L32" s="34">
        <v>2273.3200000000002</v>
      </c>
      <c r="M32" s="34">
        <v>2273.3200000000002</v>
      </c>
      <c r="N32" s="34">
        <v>2273.3200000000002</v>
      </c>
      <c r="O32" s="34">
        <v>2273.3200000000002</v>
      </c>
      <c r="P32" s="34">
        <v>2273.3200000000002</v>
      </c>
      <c r="Q32" s="34">
        <v>2273.3200000000002</v>
      </c>
    </row>
    <row r="33" spans="1:17" ht="15" thickBot="1" x14ac:dyDescent="0.4">
      <c r="A33" s="26" t="s">
        <v>50</v>
      </c>
      <c r="B33" s="26" t="s">
        <v>78</v>
      </c>
      <c r="C33" s="26">
        <v>103055</v>
      </c>
      <c r="D33" s="26" t="s">
        <v>87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32348.86</v>
      </c>
      <c r="Q33" s="34">
        <v>32348.86</v>
      </c>
    </row>
    <row r="34" spans="1:17" ht="15" thickBot="1" x14ac:dyDescent="0.4">
      <c r="A34" s="26" t="s">
        <v>50</v>
      </c>
      <c r="B34" s="26" t="s">
        <v>78</v>
      </c>
      <c r="C34" s="26">
        <v>103085</v>
      </c>
      <c r="D34" s="26" t="s">
        <v>88</v>
      </c>
      <c r="E34" s="34">
        <v>40.26</v>
      </c>
      <c r="F34" s="34">
        <v>40.26</v>
      </c>
      <c r="G34" s="34">
        <v>40.26</v>
      </c>
      <c r="H34" s="34">
        <v>40.26</v>
      </c>
      <c r="I34" s="34">
        <v>40.26</v>
      </c>
      <c r="J34" s="34">
        <v>40.26</v>
      </c>
      <c r="K34" s="34">
        <v>165.26</v>
      </c>
      <c r="L34" s="34">
        <v>0.26</v>
      </c>
      <c r="M34" s="34">
        <v>0.26</v>
      </c>
      <c r="N34" s="34">
        <v>0.26</v>
      </c>
      <c r="O34" s="34">
        <v>0.26</v>
      </c>
      <c r="P34" s="34">
        <v>0.26</v>
      </c>
      <c r="Q34" s="34">
        <v>0.26</v>
      </c>
    </row>
    <row r="35" spans="1:17" ht="15" thickBot="1" x14ac:dyDescent="0.4">
      <c r="A35" s="26" t="s">
        <v>50</v>
      </c>
      <c r="B35" s="26" t="s">
        <v>78</v>
      </c>
      <c r="C35" s="26">
        <v>103091</v>
      </c>
      <c r="D35" s="26" t="s">
        <v>2819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</row>
    <row r="36" spans="1:17" ht="15" thickBot="1" x14ac:dyDescent="0.4">
      <c r="A36" s="26" t="s">
        <v>50</v>
      </c>
      <c r="B36" s="26" t="s">
        <v>78</v>
      </c>
      <c r="C36" s="26">
        <v>103095</v>
      </c>
      <c r="D36" s="26" t="s">
        <v>89</v>
      </c>
      <c r="E36" s="34">
        <v>-1389959.87</v>
      </c>
      <c r="F36" s="34">
        <v>-1865755.13</v>
      </c>
      <c r="G36" s="34">
        <v>-2399389.6800000002</v>
      </c>
      <c r="H36" s="34">
        <v>-4937117.3099999996</v>
      </c>
      <c r="I36" s="34">
        <v>-2191085.4900000002</v>
      </c>
      <c r="J36" s="34">
        <v>-4697686.83</v>
      </c>
      <c r="K36" s="34">
        <v>-2425821.25</v>
      </c>
      <c r="L36" s="34">
        <v>-520206.85</v>
      </c>
      <c r="M36" s="34">
        <v>-2433002.09</v>
      </c>
      <c r="N36" s="34">
        <v>-2251531.4900000002</v>
      </c>
      <c r="O36" s="34">
        <v>-4093821.06</v>
      </c>
      <c r="P36" s="34">
        <v>-46708.44</v>
      </c>
      <c r="Q36" s="34">
        <v>-46708.44</v>
      </c>
    </row>
    <row r="37" spans="1:17" ht="15" thickBot="1" x14ac:dyDescent="0.4">
      <c r="A37" s="26" t="s">
        <v>50</v>
      </c>
      <c r="B37" s="26" t="s">
        <v>78</v>
      </c>
      <c r="C37" s="26">
        <v>103100</v>
      </c>
      <c r="D37" s="26" t="s">
        <v>90</v>
      </c>
      <c r="E37" s="34">
        <v>-5390406.0199999996</v>
      </c>
      <c r="F37" s="34">
        <v>-6874530.79</v>
      </c>
      <c r="G37" s="34">
        <v>-1244564.6299999999</v>
      </c>
      <c r="H37" s="34">
        <v>-1993447.72</v>
      </c>
      <c r="I37" s="34">
        <v>-3020131.92</v>
      </c>
      <c r="J37" s="34">
        <v>-2273777.92</v>
      </c>
      <c r="K37" s="34">
        <v>-3890300.95</v>
      </c>
      <c r="L37" s="34">
        <v>-2388734.6800000002</v>
      </c>
      <c r="M37" s="34">
        <v>-2375148.4700000002</v>
      </c>
      <c r="N37" s="34">
        <v>-1758470.5</v>
      </c>
      <c r="O37" s="34">
        <v>-31930343.440000001</v>
      </c>
      <c r="P37" s="34">
        <v>-2276975.54</v>
      </c>
      <c r="Q37" s="34">
        <v>-2276975.54</v>
      </c>
    </row>
    <row r="38" spans="1:17" ht="15" thickBot="1" x14ac:dyDescent="0.4">
      <c r="A38" s="26" t="s">
        <v>50</v>
      </c>
      <c r="B38" s="26" t="s">
        <v>78</v>
      </c>
      <c r="C38" s="26">
        <v>103105</v>
      </c>
      <c r="D38" s="26" t="s">
        <v>91</v>
      </c>
      <c r="E38" s="34">
        <v>282900.23</v>
      </c>
      <c r="F38" s="34">
        <v>277624.43</v>
      </c>
      <c r="G38" s="34">
        <v>286982.67</v>
      </c>
      <c r="H38" s="34">
        <v>289169.21000000002</v>
      </c>
      <c r="I38" s="34">
        <v>26130.46</v>
      </c>
      <c r="J38" s="34">
        <v>20601.61</v>
      </c>
      <c r="K38" s="34">
        <v>15245.1</v>
      </c>
      <c r="L38" s="34">
        <v>23391.71</v>
      </c>
      <c r="M38" s="34">
        <v>19980.55</v>
      </c>
      <c r="N38" s="34">
        <v>24744.78</v>
      </c>
      <c r="O38" s="34">
        <v>6645.08</v>
      </c>
      <c r="P38" s="34">
        <v>17180.189999999999</v>
      </c>
      <c r="Q38" s="34">
        <v>17180.189999999999</v>
      </c>
    </row>
    <row r="39" spans="1:17" ht="15" thickBot="1" x14ac:dyDescent="0.4">
      <c r="A39" s="26" t="s">
        <v>50</v>
      </c>
      <c r="B39" s="26" t="s">
        <v>78</v>
      </c>
      <c r="C39" s="26">
        <v>103110</v>
      </c>
      <c r="D39" s="26" t="s">
        <v>92</v>
      </c>
      <c r="E39" s="34">
        <v>169.29</v>
      </c>
      <c r="F39" s="34">
        <v>169.29</v>
      </c>
      <c r="G39" s="34">
        <v>169.29</v>
      </c>
      <c r="H39" s="34">
        <v>4.3899999999999997</v>
      </c>
      <c r="I39" s="34">
        <v>4.3899999999999997</v>
      </c>
      <c r="J39" s="34">
        <v>4.3899999999999997</v>
      </c>
      <c r="K39" s="34">
        <v>4.3899999999999997</v>
      </c>
      <c r="L39" s="34">
        <v>4.3899999999999997</v>
      </c>
      <c r="M39" s="34">
        <v>4.3899999999999997</v>
      </c>
      <c r="N39" s="34">
        <v>4.3899999999999997</v>
      </c>
      <c r="O39" s="34">
        <v>4.3899999999999997</v>
      </c>
      <c r="P39" s="34">
        <v>76821.64</v>
      </c>
      <c r="Q39" s="34">
        <v>76821.64</v>
      </c>
    </row>
    <row r="40" spans="1:17" ht="15" thickBot="1" x14ac:dyDescent="0.4">
      <c r="A40" s="26" t="s">
        <v>50</v>
      </c>
      <c r="B40" s="26" t="s">
        <v>78</v>
      </c>
      <c r="C40" s="26">
        <v>103115</v>
      </c>
      <c r="D40" s="26" t="s">
        <v>93</v>
      </c>
      <c r="E40" s="34">
        <v>15573.77</v>
      </c>
      <c r="F40" s="34">
        <v>-65310.55</v>
      </c>
      <c r="G40" s="34">
        <v>-39524.620000000003</v>
      </c>
      <c r="H40" s="34">
        <v>-2481128.5499999998</v>
      </c>
      <c r="I40" s="34">
        <v>-145440.16</v>
      </c>
      <c r="J40" s="34">
        <v>23265.23</v>
      </c>
      <c r="K40" s="34">
        <v>-39735.89</v>
      </c>
      <c r="L40" s="34">
        <v>-581857.18999999994</v>
      </c>
      <c r="M40" s="34">
        <v>-582433.65</v>
      </c>
      <c r="N40" s="34">
        <v>-357012.86</v>
      </c>
      <c r="O40" s="34">
        <v>-2167949.02</v>
      </c>
      <c r="P40" s="34">
        <v>-2162201.58</v>
      </c>
      <c r="Q40" s="34">
        <v>-2162201.58</v>
      </c>
    </row>
    <row r="41" spans="1:17" ht="15" thickBot="1" x14ac:dyDescent="0.4">
      <c r="A41" s="26" t="s">
        <v>50</v>
      </c>
      <c r="B41" s="26" t="s">
        <v>78</v>
      </c>
      <c r="C41" s="26">
        <v>103120</v>
      </c>
      <c r="D41" s="26" t="s">
        <v>94</v>
      </c>
      <c r="E41" s="34">
        <v>-493389.7</v>
      </c>
      <c r="F41" s="34">
        <v>-505751.52</v>
      </c>
      <c r="G41" s="34">
        <v>-542545.54</v>
      </c>
      <c r="H41" s="34">
        <v>-719096.76</v>
      </c>
      <c r="I41" s="34">
        <v>-620872.97</v>
      </c>
      <c r="J41" s="34">
        <v>-707290.93</v>
      </c>
      <c r="K41" s="34">
        <v>-581949.47</v>
      </c>
      <c r="L41" s="34">
        <v>-580126.43000000005</v>
      </c>
      <c r="M41" s="34">
        <v>-599083.31000000006</v>
      </c>
      <c r="N41" s="34">
        <v>-501461.64</v>
      </c>
      <c r="O41" s="34">
        <v>-688132.64</v>
      </c>
      <c r="P41" s="34">
        <v>-1329828.3500000001</v>
      </c>
      <c r="Q41" s="34">
        <v>-1329828.3500000001</v>
      </c>
    </row>
    <row r="42" spans="1:17" ht="15" thickBot="1" x14ac:dyDescent="0.4">
      <c r="A42" s="26" t="s">
        <v>50</v>
      </c>
      <c r="B42" s="26" t="s">
        <v>78</v>
      </c>
      <c r="C42" s="26">
        <v>103125</v>
      </c>
      <c r="D42" s="26" t="s">
        <v>95</v>
      </c>
      <c r="E42" s="34">
        <v>10804.86</v>
      </c>
      <c r="F42" s="34">
        <v>39469.14</v>
      </c>
      <c r="G42" s="34">
        <v>-763.59</v>
      </c>
      <c r="H42" s="34">
        <v>-3269.59</v>
      </c>
      <c r="I42" s="34">
        <v>10687.94</v>
      </c>
      <c r="J42" s="34">
        <v>14042</v>
      </c>
      <c r="K42" s="34">
        <v>495</v>
      </c>
      <c r="L42" s="34">
        <v>13723.58</v>
      </c>
      <c r="M42" s="34">
        <v>9863.0300000000007</v>
      </c>
      <c r="N42" s="34">
        <v>11935.21</v>
      </c>
      <c r="O42" s="34">
        <v>14209.57</v>
      </c>
      <c r="P42" s="34">
        <v>494.93</v>
      </c>
      <c r="Q42" s="34">
        <v>494.93</v>
      </c>
    </row>
    <row r="43" spans="1:17" ht="15" thickBot="1" x14ac:dyDescent="0.4">
      <c r="A43" s="26" t="s">
        <v>50</v>
      </c>
      <c r="B43" s="26" t="s">
        <v>78</v>
      </c>
      <c r="C43" s="26">
        <v>103130</v>
      </c>
      <c r="D43" s="26" t="s">
        <v>96</v>
      </c>
      <c r="E43" s="34">
        <v>0</v>
      </c>
      <c r="F43" s="34">
        <v>6775435.0899999999</v>
      </c>
      <c r="G43" s="34">
        <v>3319610.57</v>
      </c>
      <c r="H43" s="34">
        <v>3994701.32</v>
      </c>
      <c r="I43" s="34">
        <v>0</v>
      </c>
      <c r="J43" s="34">
        <v>6116478.1399999997</v>
      </c>
      <c r="K43" s="34">
        <v>5812394.9500000002</v>
      </c>
      <c r="L43" s="34">
        <v>2283639.36</v>
      </c>
      <c r="M43" s="34">
        <v>4797551.6500000004</v>
      </c>
      <c r="N43" s="34">
        <v>2028065.96</v>
      </c>
      <c r="O43" s="34">
        <v>0</v>
      </c>
      <c r="P43" s="34">
        <v>7522571.5499999998</v>
      </c>
      <c r="Q43" s="34">
        <v>7522571.5499999998</v>
      </c>
    </row>
    <row r="44" spans="1:17" ht="15" thickBot="1" x14ac:dyDescent="0.4">
      <c r="A44" s="26" t="s">
        <v>50</v>
      </c>
      <c r="B44" s="26" t="s">
        <v>78</v>
      </c>
      <c r="C44" s="26">
        <v>103135</v>
      </c>
      <c r="D44" s="26" t="s">
        <v>97</v>
      </c>
      <c r="E44" s="34">
        <v>6132043.3600000003</v>
      </c>
      <c r="F44" s="34">
        <v>6175612.1299999999</v>
      </c>
      <c r="G44" s="34">
        <v>6139610.0599999996</v>
      </c>
      <c r="H44" s="34">
        <v>6139610.0599999996</v>
      </c>
      <c r="I44" s="34">
        <v>6139610.0599999996</v>
      </c>
      <c r="J44" s="34">
        <v>6209862.5</v>
      </c>
      <c r="K44" s="34">
        <v>6209862.5</v>
      </c>
      <c r="L44" s="34">
        <v>6209862.5</v>
      </c>
      <c r="M44" s="34">
        <v>6292219.0199999996</v>
      </c>
      <c r="N44" s="34">
        <v>6292219.0199999996</v>
      </c>
      <c r="O44" s="34">
        <v>6292219.0199999996</v>
      </c>
      <c r="P44" s="34">
        <v>8595566</v>
      </c>
      <c r="Q44" s="34">
        <v>8595566</v>
      </c>
    </row>
    <row r="45" spans="1:17" ht="15" thickBot="1" x14ac:dyDescent="0.4">
      <c r="A45" s="26" t="s">
        <v>50</v>
      </c>
      <c r="B45" s="26" t="s">
        <v>78</v>
      </c>
      <c r="C45" s="26">
        <v>103140</v>
      </c>
      <c r="D45" s="26" t="s">
        <v>98</v>
      </c>
      <c r="E45" s="34">
        <v>352322.19</v>
      </c>
      <c r="F45" s="34">
        <v>355529.96</v>
      </c>
      <c r="G45" s="34">
        <v>359750.15</v>
      </c>
      <c r="H45" s="34">
        <v>359750.15</v>
      </c>
      <c r="I45" s="34">
        <v>359750.15</v>
      </c>
      <c r="J45" s="34">
        <v>364481.47</v>
      </c>
      <c r="K45" s="34">
        <v>364481.47</v>
      </c>
      <c r="L45" s="34">
        <v>364481.47</v>
      </c>
      <c r="M45" s="34">
        <v>369872.1</v>
      </c>
      <c r="N45" s="34">
        <v>369872.1</v>
      </c>
      <c r="O45" s="34">
        <v>369872.1</v>
      </c>
      <c r="P45" s="34">
        <v>2401755.85</v>
      </c>
      <c r="Q45" s="34">
        <v>2401755.85</v>
      </c>
    </row>
    <row r="46" spans="1:17" ht="15" thickBot="1" x14ac:dyDescent="0.4">
      <c r="A46" s="26" t="s">
        <v>50</v>
      </c>
      <c r="B46" s="26" t="s">
        <v>78</v>
      </c>
      <c r="C46" s="26">
        <v>103145</v>
      </c>
      <c r="D46" s="26" t="s">
        <v>99</v>
      </c>
      <c r="E46" s="34">
        <v>4532548.59</v>
      </c>
      <c r="F46" s="34">
        <v>4564869.7300000004</v>
      </c>
      <c r="G46" s="34">
        <v>4611171.4000000004</v>
      </c>
      <c r="H46" s="34">
        <v>4611171.4000000004</v>
      </c>
      <c r="I46" s="34">
        <v>4611171.4000000004</v>
      </c>
      <c r="J46" s="34">
        <v>4662449.9800000004</v>
      </c>
      <c r="K46" s="34">
        <v>4662449.9800000004</v>
      </c>
      <c r="L46" s="34">
        <v>4662449.9800000004</v>
      </c>
      <c r="M46" s="34">
        <v>4722069.01</v>
      </c>
      <c r="N46" s="34">
        <v>4722069.01</v>
      </c>
      <c r="O46" s="34">
        <v>4722069.01</v>
      </c>
      <c r="P46" s="34">
        <v>4694140.1900000004</v>
      </c>
      <c r="Q46" s="34">
        <v>4694140.1900000004</v>
      </c>
    </row>
    <row r="47" spans="1:17" ht="15" thickBot="1" x14ac:dyDescent="0.4">
      <c r="A47" s="26" t="s">
        <v>50</v>
      </c>
      <c r="B47" s="26" t="s">
        <v>78</v>
      </c>
      <c r="C47" s="26">
        <v>103155</v>
      </c>
      <c r="D47" s="26" t="s">
        <v>100</v>
      </c>
      <c r="E47" s="34">
        <v>1860.44</v>
      </c>
      <c r="F47" s="34">
        <v>1769.44</v>
      </c>
      <c r="G47" s="34">
        <v>181.95</v>
      </c>
      <c r="H47" s="34">
        <v>3269.95</v>
      </c>
      <c r="I47" s="34">
        <v>3269.95</v>
      </c>
      <c r="J47" s="34">
        <v>3269.95</v>
      </c>
      <c r="K47" s="34">
        <v>3269.95</v>
      </c>
      <c r="L47" s="34">
        <v>3269.95</v>
      </c>
      <c r="M47" s="34">
        <v>3269.95</v>
      </c>
      <c r="N47" s="34">
        <v>3269.95</v>
      </c>
      <c r="O47" s="34">
        <v>3269.95</v>
      </c>
      <c r="P47" s="34">
        <v>5116.5600000000004</v>
      </c>
      <c r="Q47" s="34">
        <v>5116.5600000000004</v>
      </c>
    </row>
    <row r="48" spans="1:17" ht="15" thickBot="1" x14ac:dyDescent="0.4">
      <c r="A48" s="26" t="s">
        <v>50</v>
      </c>
      <c r="B48" s="26" t="s">
        <v>78</v>
      </c>
      <c r="C48" s="26">
        <v>103160</v>
      </c>
      <c r="D48" s="26" t="s">
        <v>101</v>
      </c>
      <c r="E48" s="34">
        <v>300</v>
      </c>
      <c r="F48" s="34">
        <v>300</v>
      </c>
      <c r="G48" s="34">
        <v>300</v>
      </c>
      <c r="H48" s="34">
        <v>300</v>
      </c>
      <c r="I48" s="34">
        <v>300</v>
      </c>
      <c r="J48" s="34">
        <v>300</v>
      </c>
      <c r="K48" s="34">
        <v>300</v>
      </c>
      <c r="L48" s="34">
        <v>300</v>
      </c>
      <c r="M48" s="34">
        <v>300</v>
      </c>
      <c r="N48" s="34">
        <v>300</v>
      </c>
      <c r="O48" s="34">
        <v>300</v>
      </c>
      <c r="P48" s="34">
        <v>300</v>
      </c>
      <c r="Q48" s="34">
        <v>300</v>
      </c>
    </row>
    <row r="49" spans="1:17" ht="15" thickBot="1" x14ac:dyDescent="0.4">
      <c r="A49" s="26" t="s">
        <v>50</v>
      </c>
      <c r="B49" s="26" t="s">
        <v>78</v>
      </c>
      <c r="C49" s="26">
        <v>103165</v>
      </c>
      <c r="D49" s="26" t="s">
        <v>102</v>
      </c>
      <c r="E49" s="34">
        <v>25000</v>
      </c>
      <c r="F49" s="34">
        <v>25000</v>
      </c>
      <c r="G49" s="34">
        <v>25000</v>
      </c>
      <c r="H49" s="34">
        <v>25000</v>
      </c>
      <c r="I49" s="34">
        <v>25000</v>
      </c>
      <c r="J49" s="34">
        <v>25000</v>
      </c>
      <c r="K49" s="34">
        <v>25000</v>
      </c>
      <c r="L49" s="34">
        <v>25000</v>
      </c>
      <c r="M49" s="34">
        <v>25000</v>
      </c>
      <c r="N49" s="34">
        <v>25000</v>
      </c>
      <c r="O49" s="34">
        <v>25000</v>
      </c>
      <c r="P49" s="34">
        <v>25000</v>
      </c>
      <c r="Q49" s="34">
        <v>25000</v>
      </c>
    </row>
    <row r="50" spans="1:17" ht="15" thickBot="1" x14ac:dyDescent="0.4">
      <c r="A50" s="26" t="s">
        <v>50</v>
      </c>
      <c r="B50" s="26" t="s">
        <v>78</v>
      </c>
      <c r="C50" s="26">
        <v>103170</v>
      </c>
      <c r="D50" s="26" t="s">
        <v>103</v>
      </c>
      <c r="E50" s="34">
        <v>1900</v>
      </c>
      <c r="F50" s="34">
        <v>1900</v>
      </c>
      <c r="G50" s="34">
        <v>1900</v>
      </c>
      <c r="H50" s="34">
        <v>1900</v>
      </c>
      <c r="I50" s="34">
        <v>1900</v>
      </c>
      <c r="J50" s="34">
        <v>1900</v>
      </c>
      <c r="K50" s="34">
        <v>1900</v>
      </c>
      <c r="L50" s="34">
        <v>1900</v>
      </c>
      <c r="M50" s="34">
        <v>1900</v>
      </c>
      <c r="N50" s="34">
        <v>1900</v>
      </c>
      <c r="O50" s="34">
        <v>1900</v>
      </c>
      <c r="P50" s="34">
        <v>1900</v>
      </c>
      <c r="Q50" s="34">
        <v>1900</v>
      </c>
    </row>
    <row r="51" spans="1:17" ht="15" thickBot="1" x14ac:dyDescent="0.4">
      <c r="A51" s="26" t="s">
        <v>50</v>
      </c>
      <c r="B51" s="26" t="s">
        <v>78</v>
      </c>
      <c r="C51" s="26">
        <v>103175</v>
      </c>
      <c r="D51" s="26" t="s">
        <v>103</v>
      </c>
      <c r="E51" s="34">
        <v>3000</v>
      </c>
      <c r="F51" s="34">
        <v>3000</v>
      </c>
      <c r="G51" s="34">
        <v>3000</v>
      </c>
      <c r="H51" s="34">
        <v>3000</v>
      </c>
      <c r="I51" s="34">
        <v>3000</v>
      </c>
      <c r="J51" s="34">
        <v>3000</v>
      </c>
      <c r="K51" s="34">
        <v>3000</v>
      </c>
      <c r="L51" s="34">
        <v>3000</v>
      </c>
      <c r="M51" s="34">
        <v>3000</v>
      </c>
      <c r="N51" s="34">
        <v>3000</v>
      </c>
      <c r="O51" s="34">
        <v>3000</v>
      </c>
      <c r="P51" s="34">
        <v>3000</v>
      </c>
      <c r="Q51" s="34">
        <v>3000</v>
      </c>
    </row>
    <row r="52" spans="1:17" ht="15" thickBot="1" x14ac:dyDescent="0.4">
      <c r="A52" s="26" t="s">
        <v>50</v>
      </c>
      <c r="B52" s="26" t="s">
        <v>78</v>
      </c>
      <c r="C52" s="26">
        <v>103180</v>
      </c>
      <c r="D52" s="26" t="s">
        <v>104</v>
      </c>
      <c r="E52" s="34">
        <v>5000</v>
      </c>
      <c r="F52" s="34">
        <v>5000</v>
      </c>
      <c r="G52" s="34">
        <v>5000</v>
      </c>
      <c r="H52" s="34">
        <v>5000</v>
      </c>
      <c r="I52" s="34">
        <v>5000</v>
      </c>
      <c r="J52" s="34">
        <v>5000</v>
      </c>
      <c r="K52" s="34">
        <v>5000</v>
      </c>
      <c r="L52" s="34">
        <v>5000</v>
      </c>
      <c r="M52" s="34">
        <v>5000</v>
      </c>
      <c r="N52" s="34">
        <v>5000</v>
      </c>
      <c r="O52" s="34">
        <v>5000</v>
      </c>
      <c r="P52" s="34">
        <v>5000</v>
      </c>
      <c r="Q52" s="34">
        <v>5000</v>
      </c>
    </row>
    <row r="53" spans="1:17" ht="15" thickBot="1" x14ac:dyDescent="0.4">
      <c r="A53" s="26" t="s">
        <v>50</v>
      </c>
      <c r="B53" s="26" t="s">
        <v>78</v>
      </c>
      <c r="C53" s="26">
        <v>103190</v>
      </c>
      <c r="D53" s="26" t="s">
        <v>105</v>
      </c>
      <c r="E53" s="34">
        <v>169000</v>
      </c>
      <c r="F53" s="34">
        <v>169000</v>
      </c>
      <c r="G53" s="34">
        <v>369000</v>
      </c>
      <c r="H53" s="34">
        <v>369000</v>
      </c>
      <c r="I53" s="34">
        <v>369000</v>
      </c>
      <c r="J53" s="34">
        <v>369000</v>
      </c>
      <c r="K53" s="34">
        <v>245686.23</v>
      </c>
      <c r="L53" s="34">
        <v>245686.23</v>
      </c>
      <c r="M53" s="34">
        <v>245686.23</v>
      </c>
      <c r="N53" s="34">
        <v>245686.23</v>
      </c>
      <c r="O53" s="34">
        <v>245686.23</v>
      </c>
      <c r="P53" s="34">
        <v>245686.23</v>
      </c>
      <c r="Q53" s="34">
        <v>245686.23</v>
      </c>
    </row>
    <row r="54" spans="1:17" ht="15" thickBot="1" x14ac:dyDescent="0.4">
      <c r="A54" s="26" t="s">
        <v>50</v>
      </c>
      <c r="B54" s="26" t="s">
        <v>78</v>
      </c>
      <c r="C54" s="26">
        <v>103195</v>
      </c>
      <c r="D54" s="26" t="s">
        <v>1336</v>
      </c>
      <c r="E54" s="34">
        <v>57300000</v>
      </c>
      <c r="F54" s="34">
        <v>0</v>
      </c>
      <c r="G54" s="34">
        <v>107556701.34</v>
      </c>
      <c r="H54" s="34">
        <v>129022476.65000001</v>
      </c>
      <c r="I54" s="34">
        <v>131123659.81999999</v>
      </c>
      <c r="J54" s="34">
        <v>116449661.34</v>
      </c>
      <c r="K54" s="34">
        <v>90765850.650000006</v>
      </c>
      <c r="L54" s="34">
        <v>135324831.13</v>
      </c>
      <c r="M54" s="34">
        <v>132600000</v>
      </c>
      <c r="N54" s="34">
        <v>104600000</v>
      </c>
      <c r="O54" s="34">
        <v>0</v>
      </c>
      <c r="P54" s="34">
        <v>0</v>
      </c>
      <c r="Q54" s="34">
        <v>0</v>
      </c>
    </row>
    <row r="55" spans="1:17" ht="15" thickBot="1" x14ac:dyDescent="0.4">
      <c r="A55" s="26" t="s">
        <v>50</v>
      </c>
      <c r="B55" s="26" t="s">
        <v>78</v>
      </c>
      <c r="C55" s="26">
        <v>103200</v>
      </c>
      <c r="D55" s="26" t="s">
        <v>2820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</row>
    <row r="56" spans="1:17" ht="15" thickBot="1" x14ac:dyDescent="0.4">
      <c r="A56" s="26" t="s">
        <v>50</v>
      </c>
      <c r="B56" s="26" t="s">
        <v>78</v>
      </c>
      <c r="C56" s="26">
        <v>103201</v>
      </c>
      <c r="D56" s="26" t="s">
        <v>2821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10535.11</v>
      </c>
      <c r="P56" s="34">
        <v>-14563.22</v>
      </c>
      <c r="Q56" s="34">
        <v>-14563.22</v>
      </c>
    </row>
    <row r="57" spans="1:17" ht="15" thickBot="1" x14ac:dyDescent="0.4">
      <c r="A57" s="26" t="s">
        <v>50</v>
      </c>
      <c r="B57" s="26" t="s">
        <v>78</v>
      </c>
      <c r="C57" s="26">
        <v>103202</v>
      </c>
      <c r="D57" s="26" t="s">
        <v>2822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</row>
    <row r="58" spans="1:17" ht="15" thickBot="1" x14ac:dyDescent="0.4">
      <c r="A58" s="26" t="s">
        <v>50</v>
      </c>
      <c r="B58" s="26" t="s">
        <v>78</v>
      </c>
      <c r="C58" s="26">
        <v>103204</v>
      </c>
      <c r="D58" s="26" t="s">
        <v>2823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-3656569.01</v>
      </c>
      <c r="P58" s="34">
        <v>0</v>
      </c>
      <c r="Q58" s="34">
        <v>0</v>
      </c>
    </row>
    <row r="59" spans="1:17" ht="15" thickBot="1" x14ac:dyDescent="0.4">
      <c r="A59" s="26" t="s">
        <v>50</v>
      </c>
      <c r="B59" s="26" t="s">
        <v>78</v>
      </c>
      <c r="C59" s="26">
        <v>103500</v>
      </c>
      <c r="D59" s="26" t="s">
        <v>2824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8376451.5999999996</v>
      </c>
      <c r="P59" s="34">
        <v>4442788.16</v>
      </c>
      <c r="Q59" s="34">
        <v>4442788.16</v>
      </c>
    </row>
    <row r="60" spans="1:17" ht="15" thickBot="1" x14ac:dyDescent="0.4">
      <c r="A60" s="26" t="s">
        <v>50</v>
      </c>
      <c r="B60" s="26" t="s">
        <v>78</v>
      </c>
      <c r="C60" s="26">
        <v>103501</v>
      </c>
      <c r="D60" s="26" t="s">
        <v>2825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29393192.329999998</v>
      </c>
      <c r="P60" s="34">
        <v>218679</v>
      </c>
      <c r="Q60" s="34">
        <v>218679</v>
      </c>
    </row>
    <row r="61" spans="1:17" ht="15" thickBot="1" x14ac:dyDescent="0.4">
      <c r="A61" s="26" t="s">
        <v>50</v>
      </c>
      <c r="B61" s="26" t="s">
        <v>78</v>
      </c>
      <c r="C61" s="26">
        <v>103502</v>
      </c>
      <c r="D61" s="26" t="s">
        <v>2826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35780609.030000001</v>
      </c>
      <c r="P61" s="34">
        <v>-7461749.6699999999</v>
      </c>
      <c r="Q61" s="34">
        <v>-7461749.6699999999</v>
      </c>
    </row>
    <row r="62" spans="1:17" ht="15" thickBot="1" x14ac:dyDescent="0.4">
      <c r="A62" s="26" t="s">
        <v>50</v>
      </c>
      <c r="B62" s="26" t="s">
        <v>78</v>
      </c>
      <c r="C62" s="26">
        <v>103503</v>
      </c>
      <c r="D62" s="26" t="s">
        <v>2827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</row>
    <row r="63" spans="1:17" ht="15" thickBot="1" x14ac:dyDescent="0.4">
      <c r="A63" s="26" t="s">
        <v>50</v>
      </c>
      <c r="B63" s="26" t="s">
        <v>78</v>
      </c>
      <c r="C63" s="26">
        <v>103504</v>
      </c>
      <c r="D63" s="26" t="s">
        <v>2828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-31402129.109999999</v>
      </c>
      <c r="P63" s="34">
        <v>-273642.89</v>
      </c>
      <c r="Q63" s="34">
        <v>-273642.89</v>
      </c>
    </row>
    <row r="64" spans="1:17" ht="15" thickBot="1" x14ac:dyDescent="0.4">
      <c r="A64" s="26" t="s">
        <v>50</v>
      </c>
      <c r="B64" s="26" t="s">
        <v>78</v>
      </c>
      <c r="C64" s="26">
        <v>103510</v>
      </c>
      <c r="D64" s="26" t="s">
        <v>2829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779924.5</v>
      </c>
      <c r="P64" s="34">
        <v>1267145.82</v>
      </c>
      <c r="Q64" s="34">
        <v>1267145.82</v>
      </c>
    </row>
    <row r="65" spans="1:17" ht="15" thickBot="1" x14ac:dyDescent="0.4">
      <c r="A65" s="26" t="s">
        <v>50</v>
      </c>
      <c r="B65" s="26" t="s">
        <v>78</v>
      </c>
      <c r="C65" s="26">
        <v>103511</v>
      </c>
      <c r="D65" s="26" t="s">
        <v>2830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139479.24</v>
      </c>
      <c r="P65" s="34">
        <v>568568.97</v>
      </c>
      <c r="Q65" s="34">
        <v>568568.97</v>
      </c>
    </row>
    <row r="66" spans="1:17" ht="15" thickBot="1" x14ac:dyDescent="0.4">
      <c r="A66" s="26" t="s">
        <v>50</v>
      </c>
      <c r="B66" s="26" t="s">
        <v>78</v>
      </c>
      <c r="C66" s="26">
        <v>103512</v>
      </c>
      <c r="D66" s="26" t="s">
        <v>2831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17068809.190000001</v>
      </c>
      <c r="P66" s="34">
        <v>0</v>
      </c>
      <c r="Q66" s="34">
        <v>0</v>
      </c>
    </row>
    <row r="67" spans="1:17" ht="15" thickBot="1" x14ac:dyDescent="0.4">
      <c r="A67" s="26" t="s">
        <v>50</v>
      </c>
      <c r="B67" s="26" t="s">
        <v>78</v>
      </c>
      <c r="C67" s="26">
        <v>103513</v>
      </c>
      <c r="D67" s="26" t="s">
        <v>2832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</row>
    <row r="68" spans="1:17" ht="15" thickBot="1" x14ac:dyDescent="0.4">
      <c r="A68" s="26" t="s">
        <v>50</v>
      </c>
      <c r="B68" s="26" t="s">
        <v>78</v>
      </c>
      <c r="C68" s="26">
        <v>103514</v>
      </c>
      <c r="D68" s="26" t="s">
        <v>2833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-16468146.939999999</v>
      </c>
      <c r="P68" s="34">
        <v>1192811.7</v>
      </c>
      <c r="Q68" s="34">
        <v>1192811.7</v>
      </c>
    </row>
    <row r="69" spans="1:17" ht="15" thickBot="1" x14ac:dyDescent="0.4">
      <c r="A69" s="26" t="s">
        <v>50</v>
      </c>
      <c r="B69" s="26" t="s">
        <v>78</v>
      </c>
      <c r="C69" s="26">
        <v>103520</v>
      </c>
      <c r="D69" s="26" t="s">
        <v>2834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134841.4</v>
      </c>
      <c r="P69" s="34">
        <v>59496.18</v>
      </c>
      <c r="Q69" s="34">
        <v>59496.18</v>
      </c>
    </row>
    <row r="70" spans="1:17" ht="15" thickBot="1" x14ac:dyDescent="0.4">
      <c r="A70" s="26" t="s">
        <v>50</v>
      </c>
      <c r="B70" s="26" t="s">
        <v>78</v>
      </c>
      <c r="C70" s="26">
        <v>103522</v>
      </c>
      <c r="D70" s="26" t="s">
        <v>2835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225000</v>
      </c>
      <c r="P70" s="34">
        <v>0</v>
      </c>
      <c r="Q70" s="34">
        <v>0</v>
      </c>
    </row>
    <row r="71" spans="1:17" ht="15" thickBot="1" x14ac:dyDescent="0.4">
      <c r="A71" s="26" t="s">
        <v>50</v>
      </c>
      <c r="B71" s="26" t="s">
        <v>78</v>
      </c>
      <c r="C71" s="26">
        <v>103524</v>
      </c>
      <c r="D71" s="26" t="s">
        <v>2836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14048.4</v>
      </c>
      <c r="P71" s="34">
        <v>15278.82</v>
      </c>
      <c r="Q71" s="34">
        <v>15278.82</v>
      </c>
    </row>
    <row r="72" spans="1:17" ht="15" thickBot="1" x14ac:dyDescent="0.4">
      <c r="A72" s="26" t="s">
        <v>50</v>
      </c>
      <c r="B72" s="26" t="s">
        <v>78</v>
      </c>
      <c r="C72" s="26">
        <v>106004</v>
      </c>
      <c r="D72" s="26" t="s">
        <v>106</v>
      </c>
      <c r="E72" s="34">
        <v>-9766.5499999999993</v>
      </c>
      <c r="F72" s="34">
        <v>-81913.02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</row>
    <row r="73" spans="1:17" ht="15" thickBot="1" x14ac:dyDescent="0.4">
      <c r="A73" s="26" t="s">
        <v>50</v>
      </c>
      <c r="B73" s="26" t="s">
        <v>78</v>
      </c>
      <c r="C73" s="26">
        <v>106005</v>
      </c>
      <c r="D73" s="26" t="s">
        <v>107</v>
      </c>
      <c r="E73" s="34">
        <v>83480862.180000007</v>
      </c>
      <c r="F73" s="34">
        <v>91299197.719999999</v>
      </c>
      <c r="G73" s="34">
        <v>82999028.060000002</v>
      </c>
      <c r="H73" s="34">
        <v>78458680</v>
      </c>
      <c r="I73" s="34">
        <v>47855335.740000002</v>
      </c>
      <c r="J73" s="34">
        <v>33198155.890000001</v>
      </c>
      <c r="K73" s="34">
        <v>25309769.760000002</v>
      </c>
      <c r="L73" s="34">
        <v>18706352.780000001</v>
      </c>
      <c r="M73" s="34">
        <v>18501176.640000001</v>
      </c>
      <c r="N73" s="34">
        <v>21409196.41</v>
      </c>
      <c r="O73" s="34">
        <v>39398427.439999998</v>
      </c>
      <c r="P73" s="34">
        <v>67011007.780000001</v>
      </c>
      <c r="Q73" s="34">
        <v>67011007.780000001</v>
      </c>
    </row>
    <row r="74" spans="1:17" ht="15" thickBot="1" x14ac:dyDescent="0.4">
      <c r="A74" s="26" t="s">
        <v>50</v>
      </c>
      <c r="B74" s="26" t="s">
        <v>78</v>
      </c>
      <c r="C74" s="26">
        <v>106010</v>
      </c>
      <c r="D74" s="26" t="s">
        <v>108</v>
      </c>
      <c r="E74" s="34">
        <v>-60204.56</v>
      </c>
      <c r="F74" s="34">
        <v>-61975.79</v>
      </c>
      <c r="G74" s="34">
        <v>-64013.599999999999</v>
      </c>
      <c r="H74" s="34">
        <v>-60796.62</v>
      </c>
      <c r="I74" s="34">
        <v>-61863.51</v>
      </c>
      <c r="J74" s="34">
        <v>-60589.91</v>
      </c>
      <c r="K74" s="34">
        <v>-60181.35</v>
      </c>
      <c r="L74" s="34">
        <v>-60746.26</v>
      </c>
      <c r="M74" s="34">
        <v>-96601.05</v>
      </c>
      <c r="N74" s="34">
        <v>-61210.79</v>
      </c>
      <c r="O74" s="34">
        <v>-62918.35</v>
      </c>
      <c r="P74" s="34">
        <v>-63781</v>
      </c>
      <c r="Q74" s="34">
        <v>-63781</v>
      </c>
    </row>
    <row r="75" spans="1:17" ht="15" thickBot="1" x14ac:dyDescent="0.4">
      <c r="A75" s="26" t="s">
        <v>50</v>
      </c>
      <c r="B75" s="26" t="s">
        <v>78</v>
      </c>
      <c r="C75" s="26">
        <v>106015</v>
      </c>
      <c r="D75" s="26" t="s">
        <v>109</v>
      </c>
      <c r="E75" s="34">
        <v>6598692.46</v>
      </c>
      <c r="F75" s="34">
        <v>11424901.060000001</v>
      </c>
      <c r="G75" s="34">
        <v>14750406.220000001</v>
      </c>
      <c r="H75" s="34">
        <v>13305778.34</v>
      </c>
      <c r="I75" s="34">
        <v>8846760.4399999995</v>
      </c>
      <c r="J75" s="34">
        <v>5045022.0199999996</v>
      </c>
      <c r="K75" s="34">
        <v>3769444.15</v>
      </c>
      <c r="L75" s="34">
        <v>3769444.15</v>
      </c>
      <c r="M75" s="34">
        <v>1885146.92</v>
      </c>
      <c r="N75" s="34">
        <v>-0.02</v>
      </c>
      <c r="O75" s="34">
        <v>-0.02</v>
      </c>
      <c r="P75" s="34">
        <v>2003907.23</v>
      </c>
      <c r="Q75" s="34">
        <v>2003907.23</v>
      </c>
    </row>
    <row r="76" spans="1:17" ht="15" thickBot="1" x14ac:dyDescent="0.4">
      <c r="A76" s="26" t="s">
        <v>50</v>
      </c>
      <c r="B76" s="26" t="s">
        <v>78</v>
      </c>
      <c r="C76" s="26">
        <v>106020</v>
      </c>
      <c r="D76" s="26" t="s">
        <v>110</v>
      </c>
      <c r="E76" s="34">
        <v>42467088.909999996</v>
      </c>
      <c r="F76" s="34">
        <v>39716582.359999999</v>
      </c>
      <c r="G76" s="34">
        <v>37675537.420000002</v>
      </c>
      <c r="H76" s="34">
        <v>31981450.739999998</v>
      </c>
      <c r="I76" s="34">
        <v>16415865.25</v>
      </c>
      <c r="J76" s="34">
        <v>12331089.050000001</v>
      </c>
      <c r="K76" s="34">
        <v>11428807.279999999</v>
      </c>
      <c r="L76" s="34">
        <v>9309676.5500000007</v>
      </c>
      <c r="M76" s="34">
        <v>10453298.25</v>
      </c>
      <c r="N76" s="34">
        <v>11683756.76</v>
      </c>
      <c r="O76" s="34">
        <v>19233538.629999999</v>
      </c>
      <c r="P76" s="34">
        <v>30407934.059999999</v>
      </c>
      <c r="Q76" s="34">
        <v>30407934.059999999</v>
      </c>
    </row>
    <row r="77" spans="1:17" ht="15" thickBot="1" x14ac:dyDescent="0.4">
      <c r="A77" s="26" t="s">
        <v>50</v>
      </c>
      <c r="B77" s="26" t="s">
        <v>78</v>
      </c>
      <c r="C77" s="26">
        <v>106025</v>
      </c>
      <c r="D77" s="26" t="s">
        <v>111</v>
      </c>
      <c r="E77" s="34">
        <v>4797602.8899999997</v>
      </c>
      <c r="F77" s="34">
        <v>4654141.0599999996</v>
      </c>
      <c r="G77" s="34">
        <v>4627520.47</v>
      </c>
      <c r="H77" s="34">
        <v>4394363.53</v>
      </c>
      <c r="I77" s="34">
        <v>2963469.3</v>
      </c>
      <c r="J77" s="34">
        <v>2619765.4900000002</v>
      </c>
      <c r="K77" s="34">
        <v>2633417.5499999998</v>
      </c>
      <c r="L77" s="34">
        <v>2281912.5499999998</v>
      </c>
      <c r="M77" s="34">
        <v>2308800.96</v>
      </c>
      <c r="N77" s="34">
        <v>2507477.11</v>
      </c>
      <c r="O77" s="34">
        <v>2611462.09</v>
      </c>
      <c r="P77" s="34">
        <v>2731251.22</v>
      </c>
      <c r="Q77" s="34">
        <v>2731251.22</v>
      </c>
    </row>
    <row r="78" spans="1:17" ht="15" thickBot="1" x14ac:dyDescent="0.4">
      <c r="A78" s="26" t="s">
        <v>50</v>
      </c>
      <c r="B78" s="26" t="s">
        <v>78</v>
      </c>
      <c r="C78" s="26">
        <v>106030</v>
      </c>
      <c r="D78" s="26" t="s">
        <v>112</v>
      </c>
      <c r="E78" s="34">
        <v>2105965.11</v>
      </c>
      <c r="F78" s="34">
        <v>1737375.78</v>
      </c>
      <c r="G78" s="34">
        <v>2182695.2400000002</v>
      </c>
      <c r="H78" s="34">
        <v>2343867.2799999998</v>
      </c>
      <c r="I78" s="34">
        <v>2536600.37</v>
      </c>
      <c r="J78" s="34">
        <v>2299038.54</v>
      </c>
      <c r="K78" s="34">
        <v>2327997.5699999998</v>
      </c>
      <c r="L78" s="34">
        <v>2459798.23</v>
      </c>
      <c r="M78" s="34">
        <v>2453703.5099999998</v>
      </c>
      <c r="N78" s="34">
        <v>2795307.85</v>
      </c>
      <c r="O78" s="34">
        <v>2818984.64</v>
      </c>
      <c r="P78" s="34">
        <v>3039154.32</v>
      </c>
      <c r="Q78" s="34">
        <v>3039154.32</v>
      </c>
    </row>
    <row r="79" spans="1:17" ht="15" thickBot="1" x14ac:dyDescent="0.4">
      <c r="A79" s="26" t="s">
        <v>50</v>
      </c>
      <c r="B79" s="26" t="s">
        <v>78</v>
      </c>
      <c r="C79" s="26">
        <v>106035</v>
      </c>
      <c r="D79" s="26" t="s">
        <v>113</v>
      </c>
      <c r="E79" s="34">
        <v>6566948.4800000004</v>
      </c>
      <c r="F79" s="34">
        <v>7578290.3700000001</v>
      </c>
      <c r="G79" s="34">
        <v>3872447.96</v>
      </c>
      <c r="H79" s="34">
        <v>2408284.02</v>
      </c>
      <c r="I79" s="34">
        <v>1720198.04</v>
      </c>
      <c r="J79" s="34">
        <v>1985982.52</v>
      </c>
      <c r="K79" s="34">
        <v>1633638.52</v>
      </c>
      <c r="L79" s="34">
        <v>1922292.95</v>
      </c>
      <c r="M79" s="34">
        <v>1954682.45</v>
      </c>
      <c r="N79" s="34">
        <v>2068631.53</v>
      </c>
      <c r="O79" s="34">
        <v>2878811.45</v>
      </c>
      <c r="P79" s="34">
        <v>3761874.37</v>
      </c>
      <c r="Q79" s="34">
        <v>3761874.37</v>
      </c>
    </row>
    <row r="80" spans="1:17" ht="15" thickBot="1" x14ac:dyDescent="0.4">
      <c r="A80" s="26" t="s">
        <v>50</v>
      </c>
      <c r="B80" s="26" t="s">
        <v>78</v>
      </c>
      <c r="C80" s="26">
        <v>106040</v>
      </c>
      <c r="D80" s="26" t="s">
        <v>114</v>
      </c>
      <c r="E80" s="34">
        <v>21307355.219999999</v>
      </c>
      <c r="F80" s="34">
        <v>456138.89</v>
      </c>
      <c r="G80" s="34">
        <v>1012191.88</v>
      </c>
      <c r="H80" s="34">
        <v>2876727.93</v>
      </c>
      <c r="I80" s="34">
        <v>324279.58</v>
      </c>
      <c r="J80" s="34">
        <v>344168.55</v>
      </c>
      <c r="K80" s="34">
        <v>353069.74</v>
      </c>
      <c r="L80" s="34">
        <v>369010.11</v>
      </c>
      <c r="M80" s="34">
        <v>632008.56999999995</v>
      </c>
      <c r="N80" s="34">
        <v>460968</v>
      </c>
      <c r="O80" s="34">
        <v>460744.08</v>
      </c>
      <c r="P80" s="34">
        <v>574952.84</v>
      </c>
      <c r="Q80" s="34">
        <v>574952.84</v>
      </c>
    </row>
    <row r="81" spans="1:17" ht="15" thickBot="1" x14ac:dyDescent="0.4">
      <c r="A81" s="26" t="s">
        <v>50</v>
      </c>
      <c r="B81" s="26" t="s">
        <v>78</v>
      </c>
      <c r="C81" s="26">
        <v>106045</v>
      </c>
      <c r="D81" s="26" t="s">
        <v>116</v>
      </c>
      <c r="E81" s="34">
        <v>79898.59</v>
      </c>
      <c r="F81" s="34">
        <v>83580</v>
      </c>
      <c r="G81" s="34">
        <v>103944.48</v>
      </c>
      <c r="H81" s="34">
        <v>164251.5</v>
      </c>
      <c r="I81" s="34">
        <v>72641.649999999994</v>
      </c>
      <c r="J81" s="34">
        <v>74826.48</v>
      </c>
      <c r="K81" s="34">
        <v>74180.25</v>
      </c>
      <c r="L81" s="34">
        <v>-1026.99</v>
      </c>
      <c r="M81" s="34">
        <v>4936.25</v>
      </c>
      <c r="N81" s="34">
        <v>4478.4799999999996</v>
      </c>
      <c r="O81" s="34">
        <v>4046.92</v>
      </c>
      <c r="P81" s="34">
        <v>3861.64</v>
      </c>
      <c r="Q81" s="34">
        <v>3861.64</v>
      </c>
    </row>
    <row r="82" spans="1:17" ht="15" thickBot="1" x14ac:dyDescent="0.4">
      <c r="A82" s="26" t="s">
        <v>50</v>
      </c>
      <c r="B82" s="26" t="s">
        <v>78</v>
      </c>
      <c r="C82" s="26">
        <v>106050</v>
      </c>
      <c r="D82" s="26" t="s">
        <v>117</v>
      </c>
      <c r="E82" s="34">
        <v>-20226711.16</v>
      </c>
      <c r="F82" s="34">
        <v>647327.97</v>
      </c>
      <c r="G82" s="34">
        <v>18330.22</v>
      </c>
      <c r="H82" s="34">
        <v>34454.07</v>
      </c>
      <c r="I82" s="34">
        <v>55023.95</v>
      </c>
      <c r="J82" s="34">
        <v>79894.320000000007</v>
      </c>
      <c r="K82" s="34">
        <v>63221.03</v>
      </c>
      <c r="L82" s="34">
        <v>67377.7</v>
      </c>
      <c r="M82" s="34">
        <v>352889.11</v>
      </c>
      <c r="N82" s="34">
        <v>309387.09000000003</v>
      </c>
      <c r="O82" s="34">
        <v>1256861.28</v>
      </c>
      <c r="P82" s="34">
        <v>1098805.42</v>
      </c>
      <c r="Q82" s="34">
        <v>1098805.42</v>
      </c>
    </row>
    <row r="83" spans="1:17" ht="15" thickBot="1" x14ac:dyDescent="0.4">
      <c r="A83" s="26" t="s">
        <v>50</v>
      </c>
      <c r="B83" s="26" t="s">
        <v>78</v>
      </c>
      <c r="C83" s="26">
        <v>106055</v>
      </c>
      <c r="D83" s="26" t="s">
        <v>118</v>
      </c>
      <c r="E83" s="34">
        <v>6958619.4400000004</v>
      </c>
      <c r="F83" s="34">
        <v>4376458.93</v>
      </c>
      <c r="G83" s="34">
        <v>4507424.17</v>
      </c>
      <c r="H83" s="34">
        <v>3188190.68</v>
      </c>
      <c r="I83" s="34">
        <v>3946451.85</v>
      </c>
      <c r="J83" s="34">
        <v>4007810.2</v>
      </c>
      <c r="K83" s="34">
        <v>5425530.9299999997</v>
      </c>
      <c r="L83" s="34">
        <v>5201193.0599999996</v>
      </c>
      <c r="M83" s="34">
        <v>3749000.98</v>
      </c>
      <c r="N83" s="34">
        <v>3928958.19</v>
      </c>
      <c r="O83" s="34">
        <v>4180114.28</v>
      </c>
      <c r="P83" s="34">
        <v>3585235.61</v>
      </c>
      <c r="Q83" s="34">
        <v>3585235.61</v>
      </c>
    </row>
    <row r="84" spans="1:17" ht="15" thickBot="1" x14ac:dyDescent="0.4">
      <c r="A84" s="26" t="s">
        <v>50</v>
      </c>
      <c r="B84" s="26" t="s">
        <v>78</v>
      </c>
      <c r="C84" s="26">
        <v>106075</v>
      </c>
      <c r="D84" s="26" t="s">
        <v>119</v>
      </c>
      <c r="E84" s="34">
        <v>134.77000000000001</v>
      </c>
      <c r="F84" s="34">
        <v>319.08</v>
      </c>
      <c r="G84" s="34">
        <v>430.79</v>
      </c>
      <c r="H84" s="34">
        <v>456.25</v>
      </c>
      <c r="I84" s="34">
        <v>209.79</v>
      </c>
      <c r="J84" s="34">
        <v>439.56</v>
      </c>
      <c r="K84" s="34">
        <v>1096.18</v>
      </c>
      <c r="L84" s="34">
        <v>-646.83000000000004</v>
      </c>
      <c r="M84" s="34">
        <v>2276.94</v>
      </c>
      <c r="N84" s="34">
        <v>2149.9499999999998</v>
      </c>
      <c r="O84" s="34">
        <v>1525.36</v>
      </c>
      <c r="P84" s="34">
        <v>1896.53</v>
      </c>
      <c r="Q84" s="34">
        <v>1896.53</v>
      </c>
    </row>
    <row r="85" spans="1:17" ht="15" thickBot="1" x14ac:dyDescent="0.4">
      <c r="A85" s="26" t="s">
        <v>50</v>
      </c>
      <c r="B85" s="26" t="s">
        <v>78</v>
      </c>
      <c r="C85" s="26">
        <v>106080</v>
      </c>
      <c r="D85" s="26" t="s">
        <v>120</v>
      </c>
      <c r="E85" s="34">
        <v>-1376.33</v>
      </c>
      <c r="F85" s="34">
        <v>-1376.33</v>
      </c>
      <c r="G85" s="34">
        <v>2172813.67</v>
      </c>
      <c r="H85" s="34">
        <v>2172813.67</v>
      </c>
      <c r="I85" s="34">
        <v>3523654.67</v>
      </c>
      <c r="J85" s="34">
        <v>3425278.67</v>
      </c>
      <c r="K85" s="34">
        <v>3575844.67</v>
      </c>
      <c r="L85" s="34">
        <v>3737071.83</v>
      </c>
      <c r="M85" s="34">
        <v>3737562.77</v>
      </c>
      <c r="N85" s="34">
        <v>5478511.7699999996</v>
      </c>
      <c r="O85" s="34">
        <v>5157899.4400000004</v>
      </c>
      <c r="P85" s="34">
        <v>60211.64</v>
      </c>
      <c r="Q85" s="34">
        <v>60211.64</v>
      </c>
    </row>
    <row r="86" spans="1:17" ht="15" thickBot="1" x14ac:dyDescent="0.4">
      <c r="A86" s="26" t="s">
        <v>50</v>
      </c>
      <c r="B86" s="26" t="s">
        <v>78</v>
      </c>
      <c r="C86" s="26">
        <v>106085</v>
      </c>
      <c r="D86" s="26" t="s">
        <v>121</v>
      </c>
      <c r="E86" s="34">
        <v>673634.55</v>
      </c>
      <c r="F86" s="34">
        <v>674217.55</v>
      </c>
      <c r="G86" s="34">
        <v>694150.88</v>
      </c>
      <c r="H86" s="34">
        <v>710914.31</v>
      </c>
      <c r="I86" s="34">
        <v>764195.13</v>
      </c>
      <c r="J86" s="34">
        <v>811888.14</v>
      </c>
      <c r="K86" s="34">
        <v>812233.19</v>
      </c>
      <c r="L86" s="34">
        <v>816787.28</v>
      </c>
      <c r="M86" s="34">
        <v>816787.28</v>
      </c>
      <c r="N86" s="34">
        <v>816787.28</v>
      </c>
      <c r="O86" s="34">
        <v>816787.28</v>
      </c>
      <c r="P86" s="34">
        <v>816787.28</v>
      </c>
      <c r="Q86" s="34">
        <v>816787.28</v>
      </c>
    </row>
    <row r="87" spans="1:17" ht="15" thickBot="1" x14ac:dyDescent="0.4">
      <c r="A87" s="26" t="s">
        <v>50</v>
      </c>
      <c r="B87" s="26" t="s">
        <v>78</v>
      </c>
      <c r="C87" s="26">
        <v>106090</v>
      </c>
      <c r="D87" s="26" t="s">
        <v>122</v>
      </c>
      <c r="E87" s="34">
        <v>298884.71999999997</v>
      </c>
      <c r="F87" s="34">
        <v>298884.71999999997</v>
      </c>
      <c r="G87" s="34">
        <v>298884.71999999997</v>
      </c>
      <c r="H87" s="34">
        <v>298884.71999999997</v>
      </c>
      <c r="I87" s="34">
        <v>298884.71999999997</v>
      </c>
      <c r="J87" s="34">
        <v>298884.71999999997</v>
      </c>
      <c r="K87" s="34">
        <v>298884.71999999997</v>
      </c>
      <c r="L87" s="34">
        <v>298884.71999999997</v>
      </c>
      <c r="M87" s="34">
        <v>298884.71999999997</v>
      </c>
      <c r="N87" s="34">
        <v>298884.71999999997</v>
      </c>
      <c r="O87" s="34">
        <v>45701.63</v>
      </c>
      <c r="P87" s="34">
        <v>45701.63</v>
      </c>
      <c r="Q87" s="34">
        <v>45701.63</v>
      </c>
    </row>
    <row r="88" spans="1:17" ht="15" thickBot="1" x14ac:dyDescent="0.4">
      <c r="A88" s="26" t="s">
        <v>50</v>
      </c>
      <c r="B88" s="26" t="s">
        <v>78</v>
      </c>
      <c r="C88" s="26">
        <v>106095</v>
      </c>
      <c r="D88" s="26" t="s">
        <v>123</v>
      </c>
      <c r="E88" s="34">
        <v>93286.56</v>
      </c>
      <c r="F88" s="34">
        <v>96903.42</v>
      </c>
      <c r="G88" s="34">
        <v>100657.78</v>
      </c>
      <c r="H88" s="34">
        <v>104274.64</v>
      </c>
      <c r="I88" s="34">
        <v>107891.5</v>
      </c>
      <c r="J88" s="34">
        <v>111563.36</v>
      </c>
      <c r="K88" s="34">
        <v>110491.31</v>
      </c>
      <c r="L88" s="34">
        <v>114165.67</v>
      </c>
      <c r="M88" s="34">
        <v>109101.75999999999</v>
      </c>
      <c r="N88" s="34">
        <v>116405.46</v>
      </c>
      <c r="O88" s="34">
        <v>120092.3</v>
      </c>
      <c r="P88" s="34">
        <v>124065.39</v>
      </c>
      <c r="Q88" s="34">
        <v>124065.39</v>
      </c>
    </row>
    <row r="89" spans="1:17" ht="15" thickBot="1" x14ac:dyDescent="0.4">
      <c r="A89" s="26" t="s">
        <v>50</v>
      </c>
      <c r="B89" s="26" t="s">
        <v>78</v>
      </c>
      <c r="C89" s="26">
        <v>106097</v>
      </c>
      <c r="D89" s="26" t="s">
        <v>124</v>
      </c>
      <c r="E89" s="34">
        <v>47098.62</v>
      </c>
      <c r="F89" s="34">
        <v>50715.48</v>
      </c>
      <c r="G89" s="34">
        <v>54469.84</v>
      </c>
      <c r="H89" s="34">
        <v>58086.7</v>
      </c>
      <c r="I89" s="34">
        <v>61703.56</v>
      </c>
      <c r="J89" s="34">
        <v>65375.42</v>
      </c>
      <c r="K89" s="34">
        <v>65018.36</v>
      </c>
      <c r="L89" s="34">
        <v>69058.22</v>
      </c>
      <c r="M89" s="34">
        <v>65084.3</v>
      </c>
      <c r="N89" s="34">
        <v>72388</v>
      </c>
      <c r="O89" s="34">
        <v>76074.84</v>
      </c>
      <c r="P89" s="34">
        <v>79761.679999999993</v>
      </c>
      <c r="Q89" s="34">
        <v>79761.679999999993</v>
      </c>
    </row>
    <row r="90" spans="1:17" ht="15" thickBot="1" x14ac:dyDescent="0.4">
      <c r="A90" s="26" t="s">
        <v>50</v>
      </c>
      <c r="B90" s="26" t="s">
        <v>78</v>
      </c>
      <c r="C90" s="26">
        <v>106100</v>
      </c>
      <c r="D90" s="26" t="s">
        <v>125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1.31</v>
      </c>
      <c r="M90" s="34">
        <v>0.16</v>
      </c>
      <c r="N90" s="34">
        <v>0.16</v>
      </c>
      <c r="O90" s="34">
        <v>0.16</v>
      </c>
      <c r="P90" s="34">
        <v>0</v>
      </c>
      <c r="Q90" s="34">
        <v>0</v>
      </c>
    </row>
    <row r="91" spans="1:17" ht="15" thickBot="1" x14ac:dyDescent="0.4">
      <c r="A91" s="26" t="s">
        <v>50</v>
      </c>
      <c r="B91" s="26" t="s">
        <v>78</v>
      </c>
      <c r="C91" s="26">
        <v>109005</v>
      </c>
      <c r="D91" s="26" t="s">
        <v>127</v>
      </c>
      <c r="E91" s="34">
        <v>76392841.799999997</v>
      </c>
      <c r="F91" s="34">
        <v>72803997.489999995</v>
      </c>
      <c r="G91" s="34">
        <v>60637065.229999997</v>
      </c>
      <c r="H91" s="34">
        <v>43827000.840000004</v>
      </c>
      <c r="I91" s="34">
        <v>23605537.510000002</v>
      </c>
      <c r="J91" s="34">
        <v>19668939.719999999</v>
      </c>
      <c r="K91" s="34">
        <v>17037712</v>
      </c>
      <c r="L91" s="34">
        <v>18341395.77</v>
      </c>
      <c r="M91" s="34">
        <v>22607993.059999999</v>
      </c>
      <c r="N91" s="34">
        <v>48028157.979999997</v>
      </c>
      <c r="O91" s="34">
        <v>79282234.209999993</v>
      </c>
      <c r="P91" s="34">
        <v>76497944.109999999</v>
      </c>
      <c r="Q91" s="34">
        <v>76497944.109999999</v>
      </c>
    </row>
    <row r="92" spans="1:17" ht="15" thickBot="1" x14ac:dyDescent="0.4">
      <c r="A92" s="26" t="s">
        <v>50</v>
      </c>
      <c r="B92" s="26" t="s">
        <v>78</v>
      </c>
      <c r="C92" s="26">
        <v>109010</v>
      </c>
      <c r="D92" s="26" t="s">
        <v>2837</v>
      </c>
      <c r="E92" s="34">
        <v>183313.87</v>
      </c>
      <c r="F92" s="34">
        <v>-4181905.33</v>
      </c>
      <c r="G92" s="34">
        <v>-2782401.65</v>
      </c>
      <c r="H92" s="34">
        <v>-847167.16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-1112113.23</v>
      </c>
      <c r="P92" s="34">
        <v>5025612.68</v>
      </c>
      <c r="Q92" s="34">
        <v>5025612.68</v>
      </c>
    </row>
    <row r="93" spans="1:17" ht="15" thickBot="1" x14ac:dyDescent="0.4">
      <c r="A93" s="26" t="s">
        <v>50</v>
      </c>
      <c r="B93" s="26" t="s">
        <v>78</v>
      </c>
      <c r="C93" s="26">
        <v>112005</v>
      </c>
      <c r="D93" s="26" t="s">
        <v>128</v>
      </c>
      <c r="E93" s="34">
        <v>1017713.33</v>
      </c>
      <c r="F93" s="34">
        <v>355803.71</v>
      </c>
      <c r="G93" s="34">
        <v>2571124.12</v>
      </c>
      <c r="H93" s="34">
        <v>318535.67999999999</v>
      </c>
      <c r="I93" s="34">
        <v>645433.24</v>
      </c>
      <c r="J93" s="34">
        <v>529447.9</v>
      </c>
      <c r="K93" s="34">
        <v>610601.59</v>
      </c>
      <c r="L93" s="34">
        <v>553092.14</v>
      </c>
      <c r="M93" s="34">
        <v>1015515.37</v>
      </c>
      <c r="N93" s="34">
        <v>579727.93999999994</v>
      </c>
      <c r="O93" s="34">
        <v>1793884.57</v>
      </c>
      <c r="P93" s="34">
        <v>824033.38</v>
      </c>
      <c r="Q93" s="34">
        <v>824033.38</v>
      </c>
    </row>
    <row r="94" spans="1:17" ht="15" thickBot="1" x14ac:dyDescent="0.4">
      <c r="A94" s="26" t="s">
        <v>50</v>
      </c>
      <c r="B94" s="26" t="s">
        <v>78</v>
      </c>
      <c r="C94" s="26">
        <v>112007</v>
      </c>
      <c r="D94" s="26" t="s">
        <v>129</v>
      </c>
      <c r="E94" s="34">
        <v>-598458.66</v>
      </c>
      <c r="F94" s="34">
        <v>-23245.83</v>
      </c>
      <c r="G94" s="34">
        <v>-183110.03</v>
      </c>
      <c r="H94" s="34">
        <v>-757.03</v>
      </c>
      <c r="I94" s="34">
        <v>0</v>
      </c>
      <c r="J94" s="34">
        <v>0</v>
      </c>
      <c r="K94" s="34">
        <v>0</v>
      </c>
      <c r="L94" s="34">
        <v>58752.61</v>
      </c>
      <c r="M94" s="34">
        <v>58752.61</v>
      </c>
      <c r="N94" s="34">
        <v>0</v>
      </c>
      <c r="O94" s="34">
        <v>-537.58000000000004</v>
      </c>
      <c r="P94" s="34">
        <v>0</v>
      </c>
      <c r="Q94" s="34">
        <v>0</v>
      </c>
    </row>
    <row r="95" spans="1:17" ht="15" thickBot="1" x14ac:dyDescent="0.4">
      <c r="A95" s="26" t="s">
        <v>50</v>
      </c>
      <c r="B95" s="26" t="s">
        <v>78</v>
      </c>
      <c r="C95" s="26">
        <v>112305</v>
      </c>
      <c r="D95" s="26" t="s">
        <v>1376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1120844</v>
      </c>
      <c r="N95" s="34">
        <v>0</v>
      </c>
      <c r="O95" s="34">
        <v>0</v>
      </c>
      <c r="P95" s="34">
        <v>0</v>
      </c>
      <c r="Q95" s="34">
        <v>0</v>
      </c>
    </row>
    <row r="96" spans="1:17" ht="15" thickBot="1" x14ac:dyDescent="0.4">
      <c r="A96" s="26" t="s">
        <v>50</v>
      </c>
      <c r="B96" s="26" t="s">
        <v>78</v>
      </c>
      <c r="C96" s="26">
        <v>115005</v>
      </c>
      <c r="D96" s="26" t="s">
        <v>130</v>
      </c>
      <c r="E96" s="34">
        <v>87938.17</v>
      </c>
      <c r="F96" s="34">
        <v>70881.8</v>
      </c>
      <c r="G96" s="34">
        <v>72570.44</v>
      </c>
      <c r="H96" s="34">
        <v>70442.89</v>
      </c>
      <c r="I96" s="34">
        <v>30268</v>
      </c>
      <c r="J96" s="34">
        <v>30268</v>
      </c>
      <c r="K96" s="34">
        <v>44418</v>
      </c>
      <c r="L96" s="34">
        <v>44418</v>
      </c>
      <c r="M96" s="34">
        <v>44418</v>
      </c>
      <c r="N96" s="34">
        <v>22123</v>
      </c>
      <c r="O96" s="34">
        <v>25113.51</v>
      </c>
      <c r="P96" s="34">
        <v>22123</v>
      </c>
      <c r="Q96" s="34">
        <v>22123</v>
      </c>
    </row>
    <row r="97" spans="1:17" ht="15" thickBot="1" x14ac:dyDescent="0.4">
      <c r="A97" s="26" t="s">
        <v>50</v>
      </c>
      <c r="B97" s="26" t="s">
        <v>78</v>
      </c>
      <c r="C97" s="26">
        <v>115007</v>
      </c>
      <c r="D97" s="26" t="s">
        <v>131</v>
      </c>
      <c r="E97" s="34">
        <v>-41511.81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</row>
    <row r="98" spans="1:17" ht="15" thickBot="1" x14ac:dyDescent="0.4">
      <c r="A98" s="26" t="s">
        <v>50</v>
      </c>
      <c r="B98" s="26" t="s">
        <v>78</v>
      </c>
      <c r="C98" s="26">
        <v>118005</v>
      </c>
      <c r="D98" s="26" t="s">
        <v>133</v>
      </c>
      <c r="E98" s="34">
        <v>-2223106.86</v>
      </c>
      <c r="F98" s="34">
        <v>-2316314.4500000002</v>
      </c>
      <c r="G98" s="34">
        <v>-2953701.66</v>
      </c>
      <c r="H98" s="34">
        <v>-2740455.7</v>
      </c>
      <c r="I98" s="34">
        <v>-2382147.89</v>
      </c>
      <c r="J98" s="34">
        <v>-2331023.42</v>
      </c>
      <c r="K98" s="34">
        <v>-1981568.36</v>
      </c>
      <c r="L98" s="34">
        <v>-1474505.33</v>
      </c>
      <c r="M98" s="34">
        <v>-1489592.75</v>
      </c>
      <c r="N98" s="34">
        <v>-1517025.82</v>
      </c>
      <c r="O98" s="34">
        <v>-1594531.13</v>
      </c>
      <c r="P98" s="34">
        <v>-2023134.38</v>
      </c>
      <c r="Q98" s="34">
        <v>-2023134.38</v>
      </c>
    </row>
    <row r="99" spans="1:17" ht="15" thickBot="1" x14ac:dyDescent="0.4">
      <c r="A99" s="26" t="s">
        <v>50</v>
      </c>
      <c r="B99" s="26" t="s">
        <v>78</v>
      </c>
      <c r="C99" s="26">
        <v>118010</v>
      </c>
      <c r="D99" s="26" t="s">
        <v>134</v>
      </c>
      <c r="E99" s="34">
        <v>-422254.8</v>
      </c>
      <c r="F99" s="34">
        <v>-432423.04</v>
      </c>
      <c r="G99" s="34">
        <v>-481293.92</v>
      </c>
      <c r="H99" s="34">
        <v>-439269.96</v>
      </c>
      <c r="I99" s="34">
        <v>-366612.01</v>
      </c>
      <c r="J99" s="34">
        <v>-394864.18</v>
      </c>
      <c r="K99" s="34">
        <v>-322841.06</v>
      </c>
      <c r="L99" s="34">
        <v>-280175.56</v>
      </c>
      <c r="M99" s="34">
        <v>-291775.01</v>
      </c>
      <c r="N99" s="34">
        <v>-306114.96999999997</v>
      </c>
      <c r="O99" s="34">
        <v>-331336.61</v>
      </c>
      <c r="P99" s="34">
        <v>-400893.81</v>
      </c>
      <c r="Q99" s="34">
        <v>-400893.81</v>
      </c>
    </row>
    <row r="100" spans="1:17" ht="15" thickBot="1" x14ac:dyDescent="0.4">
      <c r="A100" s="26" t="s">
        <v>50</v>
      </c>
      <c r="B100" s="26" t="s">
        <v>78</v>
      </c>
      <c r="C100" s="26">
        <v>118015</v>
      </c>
      <c r="D100" s="26" t="s">
        <v>135</v>
      </c>
      <c r="E100" s="34">
        <v>-103324.98</v>
      </c>
      <c r="F100" s="34">
        <v>-104646.89</v>
      </c>
      <c r="G100" s="34">
        <v>-107109.64</v>
      </c>
      <c r="H100" s="34">
        <v>-109337.17</v>
      </c>
      <c r="I100" s="34">
        <v>-111253.75999999999</v>
      </c>
      <c r="J100" s="34">
        <v>-42963.16</v>
      </c>
      <c r="K100" s="34">
        <v>-44647.78</v>
      </c>
      <c r="L100" s="34">
        <v>-46306.91</v>
      </c>
      <c r="M100" s="34">
        <v>-48062.33</v>
      </c>
      <c r="N100" s="34">
        <v>-50067.34</v>
      </c>
      <c r="O100" s="34">
        <v>-52429.279999999999</v>
      </c>
      <c r="P100" s="34">
        <v>308.19</v>
      </c>
      <c r="Q100" s="34">
        <v>308.19</v>
      </c>
    </row>
    <row r="101" spans="1:17" ht="15" thickBot="1" x14ac:dyDescent="0.4">
      <c r="A101" s="26" t="s">
        <v>50</v>
      </c>
      <c r="B101" s="26" t="s">
        <v>78</v>
      </c>
      <c r="C101" s="26">
        <v>118020</v>
      </c>
      <c r="D101" s="26" t="s">
        <v>136</v>
      </c>
      <c r="E101" s="34">
        <v>-89020.31</v>
      </c>
      <c r="F101" s="34">
        <v>-90562.39</v>
      </c>
      <c r="G101" s="34">
        <v>-93369.49</v>
      </c>
      <c r="H101" s="34">
        <v>-95763.9</v>
      </c>
      <c r="I101" s="34">
        <v>-97851.43</v>
      </c>
      <c r="J101" s="34">
        <v>-46676.15</v>
      </c>
      <c r="K101" s="34">
        <v>-48439.64</v>
      </c>
      <c r="L101" s="34">
        <v>-50235.21</v>
      </c>
      <c r="M101" s="34">
        <v>-33947.129999999997</v>
      </c>
      <c r="N101" s="34">
        <v>-36067.550000000003</v>
      </c>
      <c r="O101" s="34">
        <v>-37925.47</v>
      </c>
      <c r="P101" s="34">
        <v>-39991.65</v>
      </c>
      <c r="Q101" s="34">
        <v>-39991.65</v>
      </c>
    </row>
    <row r="102" spans="1:17" ht="15" thickBot="1" x14ac:dyDescent="0.4">
      <c r="A102" s="26" t="s">
        <v>50</v>
      </c>
      <c r="B102" s="26" t="s">
        <v>78</v>
      </c>
      <c r="C102" s="26">
        <v>118025</v>
      </c>
      <c r="D102" s="26" t="s">
        <v>137</v>
      </c>
      <c r="E102" s="34">
        <v>-72657.83</v>
      </c>
      <c r="F102" s="34">
        <v>-69244.83</v>
      </c>
      <c r="G102" s="34">
        <v>-57672.83</v>
      </c>
      <c r="H102" s="34">
        <v>-41684.83</v>
      </c>
      <c r="I102" s="34">
        <v>-22451.83</v>
      </c>
      <c r="J102" s="34">
        <v>-18707.830000000002</v>
      </c>
      <c r="K102" s="34">
        <v>-16204.83</v>
      </c>
      <c r="L102" s="34">
        <v>-17444.830000000002</v>
      </c>
      <c r="M102" s="34">
        <v>-21502.83</v>
      </c>
      <c r="N102" s="34">
        <v>-45679.83</v>
      </c>
      <c r="O102" s="34">
        <v>-69765.83</v>
      </c>
      <c r="P102" s="34">
        <v>-67315.83</v>
      </c>
      <c r="Q102" s="34">
        <v>-67315.83</v>
      </c>
    </row>
    <row r="103" spans="1:17" ht="15" thickBot="1" x14ac:dyDescent="0.4">
      <c r="A103" s="26" t="s">
        <v>50</v>
      </c>
      <c r="B103" s="26" t="s">
        <v>78</v>
      </c>
      <c r="C103" s="26">
        <v>118030</v>
      </c>
      <c r="D103" s="26" t="s">
        <v>138</v>
      </c>
      <c r="E103" s="34">
        <v>-177.8</v>
      </c>
      <c r="F103" s="34">
        <v>4056.46</v>
      </c>
      <c r="G103" s="34">
        <v>2698.94</v>
      </c>
      <c r="H103" s="34">
        <v>821.76</v>
      </c>
      <c r="I103" s="34">
        <v>0.01</v>
      </c>
      <c r="J103" s="34">
        <v>0.01</v>
      </c>
      <c r="K103" s="34">
        <v>0.01</v>
      </c>
      <c r="L103" s="34">
        <v>0.01</v>
      </c>
      <c r="M103" s="34">
        <v>0.01</v>
      </c>
      <c r="N103" s="34">
        <v>0.01</v>
      </c>
      <c r="O103" s="34">
        <v>998.21</v>
      </c>
      <c r="P103" s="34">
        <v>-4510.83</v>
      </c>
      <c r="Q103" s="34">
        <v>-4510.83</v>
      </c>
    </row>
    <row r="104" spans="1:17" ht="15" thickBot="1" x14ac:dyDescent="0.4">
      <c r="A104" s="26" t="s">
        <v>50</v>
      </c>
      <c r="B104" s="26" t="s">
        <v>78</v>
      </c>
      <c r="C104" s="26">
        <v>118035</v>
      </c>
      <c r="D104" s="26" t="s">
        <v>139</v>
      </c>
      <c r="E104" s="34">
        <v>-218815.82</v>
      </c>
      <c r="F104" s="34">
        <v>-222971.49</v>
      </c>
      <c r="G104" s="34">
        <v>-246250.36</v>
      </c>
      <c r="H104" s="34">
        <v>-244246.6</v>
      </c>
      <c r="I104" s="34">
        <v>-210030.35</v>
      </c>
      <c r="J104" s="34">
        <v>-245819.45</v>
      </c>
      <c r="K104" s="34">
        <v>-226783.47</v>
      </c>
      <c r="L104" s="34">
        <v>-222331.93</v>
      </c>
      <c r="M104" s="34">
        <v>-199898.39</v>
      </c>
      <c r="N104" s="34">
        <v>-200411.43</v>
      </c>
      <c r="O104" s="34">
        <v>-197233.53</v>
      </c>
      <c r="P104" s="34">
        <v>-192445.68</v>
      </c>
      <c r="Q104" s="34">
        <v>-192445.68</v>
      </c>
    </row>
    <row r="105" spans="1:17" ht="15" thickBot="1" x14ac:dyDescent="0.4">
      <c r="A105" s="26" t="s">
        <v>50</v>
      </c>
      <c r="B105" s="26" t="s">
        <v>78</v>
      </c>
      <c r="C105" s="26">
        <v>121005</v>
      </c>
      <c r="D105" s="26" t="s">
        <v>140</v>
      </c>
      <c r="E105" s="34">
        <v>0</v>
      </c>
      <c r="F105" s="34">
        <v>0</v>
      </c>
      <c r="G105" s="34">
        <v>65889911.259999998</v>
      </c>
      <c r="H105" s="34">
        <v>0</v>
      </c>
      <c r="I105" s="34">
        <v>0</v>
      </c>
      <c r="J105" s="34">
        <v>53595138.240000002</v>
      </c>
      <c r="K105" s="34">
        <v>0</v>
      </c>
      <c r="L105" s="34">
        <v>0</v>
      </c>
      <c r="M105" s="34">
        <v>45535440.549999997</v>
      </c>
      <c r="N105" s="34">
        <v>0</v>
      </c>
      <c r="O105" s="34">
        <v>0</v>
      </c>
      <c r="P105" s="34">
        <v>58447264.100000001</v>
      </c>
      <c r="Q105" s="34">
        <v>58447264.100000001</v>
      </c>
    </row>
    <row r="106" spans="1:17" ht="15" thickBot="1" x14ac:dyDescent="0.4">
      <c r="A106" s="26" t="s">
        <v>50</v>
      </c>
      <c r="B106" s="26" t="s">
        <v>78</v>
      </c>
      <c r="C106" s="26">
        <v>121010</v>
      </c>
      <c r="D106" s="26" t="s">
        <v>141</v>
      </c>
      <c r="E106" s="34">
        <v>2208426</v>
      </c>
      <c r="F106" s="34">
        <v>2208426</v>
      </c>
      <c r="G106" s="34">
        <v>2208426</v>
      </c>
      <c r="H106" s="34">
        <v>2208426</v>
      </c>
      <c r="I106" s="34">
        <v>2208426</v>
      </c>
      <c r="J106" s="34">
        <v>2208426</v>
      </c>
      <c r="K106" s="34">
        <v>2208426</v>
      </c>
      <c r="L106" s="34">
        <v>2208426</v>
      </c>
      <c r="M106" s="34">
        <v>2208426</v>
      </c>
      <c r="N106" s="34">
        <v>2208426</v>
      </c>
      <c r="O106" s="34">
        <v>2208426</v>
      </c>
      <c r="P106" s="34">
        <v>2208426</v>
      </c>
      <c r="Q106" s="34">
        <v>2208426</v>
      </c>
    </row>
    <row r="107" spans="1:17" ht="15" thickBot="1" x14ac:dyDescent="0.4">
      <c r="A107" s="26" t="s">
        <v>50</v>
      </c>
      <c r="B107" s="26" t="s">
        <v>78</v>
      </c>
      <c r="C107" s="26">
        <v>121015</v>
      </c>
      <c r="D107" s="26" t="s">
        <v>142</v>
      </c>
      <c r="E107" s="34">
        <v>0</v>
      </c>
      <c r="F107" s="34">
        <v>0</v>
      </c>
      <c r="G107" s="34">
        <v>6946780.25</v>
      </c>
      <c r="H107" s="34">
        <v>0</v>
      </c>
      <c r="I107" s="34">
        <v>0</v>
      </c>
      <c r="J107" s="34">
        <v>6748936.7800000003</v>
      </c>
      <c r="K107" s="34">
        <v>0</v>
      </c>
      <c r="L107" s="34">
        <v>0</v>
      </c>
      <c r="M107" s="34">
        <v>7046903.96</v>
      </c>
      <c r="N107" s="34">
        <v>0</v>
      </c>
      <c r="O107" s="34">
        <v>0</v>
      </c>
      <c r="P107" s="34">
        <v>9949805.2400000002</v>
      </c>
      <c r="Q107" s="34">
        <v>9949805.2400000002</v>
      </c>
    </row>
    <row r="108" spans="1:17" ht="15" thickBot="1" x14ac:dyDescent="0.4">
      <c r="A108" s="26" t="s">
        <v>50</v>
      </c>
      <c r="B108" s="26" t="s">
        <v>78</v>
      </c>
      <c r="C108" s="26">
        <v>121205</v>
      </c>
      <c r="D108" s="26" t="s">
        <v>143</v>
      </c>
      <c r="E108" s="34">
        <v>7131059</v>
      </c>
      <c r="F108" s="34">
        <v>7131059</v>
      </c>
      <c r="G108" s="34">
        <v>7131059</v>
      </c>
      <c r="H108" s="34">
        <v>7131059</v>
      </c>
      <c r="I108" s="34">
        <v>7131059</v>
      </c>
      <c r="J108" s="34">
        <v>7131059</v>
      </c>
      <c r="K108" s="34">
        <v>7131059</v>
      </c>
      <c r="L108" s="34">
        <v>7131059</v>
      </c>
      <c r="M108" s="34">
        <v>7131059</v>
      </c>
      <c r="N108" s="34">
        <v>7131059</v>
      </c>
      <c r="O108" s="34">
        <v>7131059</v>
      </c>
      <c r="P108" s="34">
        <v>7131059</v>
      </c>
      <c r="Q108" s="34">
        <v>7131059</v>
      </c>
    </row>
    <row r="109" spans="1:17" ht="15" thickBot="1" x14ac:dyDescent="0.4">
      <c r="A109" s="26" t="s">
        <v>50</v>
      </c>
      <c r="B109" s="26" t="s">
        <v>78</v>
      </c>
      <c r="C109" s="26">
        <v>121405</v>
      </c>
      <c r="D109" s="26" t="s">
        <v>144</v>
      </c>
      <c r="E109" s="34">
        <v>26115266.690000001</v>
      </c>
      <c r="F109" s="34">
        <v>26115266.690000001</v>
      </c>
      <c r="G109" s="34">
        <v>43612555.950000003</v>
      </c>
      <c r="H109" s="34">
        <v>43612555.950000003</v>
      </c>
      <c r="I109" s="34">
        <v>43612555.950000003</v>
      </c>
      <c r="J109" s="34">
        <v>37923533</v>
      </c>
      <c r="K109" s="34">
        <v>37923533</v>
      </c>
      <c r="L109" s="34">
        <v>37923533</v>
      </c>
      <c r="M109" s="34">
        <v>40122757.399999999</v>
      </c>
      <c r="N109" s="34">
        <v>40122757.399999999</v>
      </c>
      <c r="O109" s="34">
        <v>40122757.399999999</v>
      </c>
      <c r="P109" s="34">
        <v>93980234.650000006</v>
      </c>
      <c r="Q109" s="34">
        <v>93980234.650000006</v>
      </c>
    </row>
    <row r="110" spans="1:17" ht="15" thickBot="1" x14ac:dyDescent="0.4">
      <c r="A110" s="26" t="s">
        <v>50</v>
      </c>
      <c r="B110" s="26" t="s">
        <v>78</v>
      </c>
      <c r="C110" s="26">
        <v>121410</v>
      </c>
      <c r="D110" s="26" t="s">
        <v>145</v>
      </c>
      <c r="E110" s="34">
        <v>2612260</v>
      </c>
      <c r="F110" s="34">
        <v>2612260</v>
      </c>
      <c r="G110" s="34">
        <v>757159</v>
      </c>
      <c r="H110" s="34">
        <v>757159</v>
      </c>
      <c r="I110" s="34">
        <v>757159</v>
      </c>
      <c r="J110" s="34">
        <v>4211506</v>
      </c>
      <c r="K110" s="34">
        <v>4211506</v>
      </c>
      <c r="L110" s="34">
        <v>4211506</v>
      </c>
      <c r="M110" s="34">
        <v>6480554</v>
      </c>
      <c r="N110" s="34">
        <v>6480554</v>
      </c>
      <c r="O110" s="34">
        <v>6480554</v>
      </c>
      <c r="P110" s="34">
        <v>4681079</v>
      </c>
      <c r="Q110" s="34">
        <v>4681079</v>
      </c>
    </row>
    <row r="111" spans="1:17" ht="15" thickBot="1" x14ac:dyDescent="0.4">
      <c r="A111" s="26" t="s">
        <v>50</v>
      </c>
      <c r="B111" s="26" t="s">
        <v>78</v>
      </c>
      <c r="C111" s="26">
        <v>121415</v>
      </c>
      <c r="D111" s="26" t="s">
        <v>146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</row>
    <row r="112" spans="1:17" ht="15" thickBot="1" x14ac:dyDescent="0.4">
      <c r="A112" s="26" t="s">
        <v>50</v>
      </c>
      <c r="B112" s="26" t="s">
        <v>78</v>
      </c>
      <c r="C112" s="26">
        <v>124005</v>
      </c>
      <c r="D112" s="26" t="s">
        <v>147</v>
      </c>
      <c r="E112" s="34">
        <v>192557126.19</v>
      </c>
      <c r="F112" s="34">
        <v>192557126.19</v>
      </c>
      <c r="G112" s="34">
        <v>7040541.4100000001</v>
      </c>
      <c r="H112" s="34">
        <v>7040541.4100000001</v>
      </c>
      <c r="I112" s="34">
        <v>7040541.4100000001</v>
      </c>
      <c r="J112" s="34">
        <v>6471763</v>
      </c>
      <c r="K112" s="34">
        <v>6471763</v>
      </c>
      <c r="L112" s="34">
        <v>6471763</v>
      </c>
      <c r="M112" s="34">
        <v>14688201.85</v>
      </c>
      <c r="N112" s="34">
        <v>14688201.85</v>
      </c>
      <c r="O112" s="34">
        <v>14688201.85</v>
      </c>
      <c r="P112" s="34">
        <v>4558907.37</v>
      </c>
      <c r="Q112" s="34">
        <v>4558907.37</v>
      </c>
    </row>
    <row r="113" spans="1:17" ht="15" thickBot="1" x14ac:dyDescent="0.4">
      <c r="A113" s="26" t="s">
        <v>50</v>
      </c>
      <c r="B113" s="26" t="s">
        <v>78</v>
      </c>
      <c r="C113" s="26">
        <v>124010</v>
      </c>
      <c r="D113" s="26" t="s">
        <v>148</v>
      </c>
      <c r="E113" s="34">
        <v>1264521</v>
      </c>
      <c r="F113" s="34">
        <v>1264521</v>
      </c>
      <c r="G113" s="34">
        <v>1762663</v>
      </c>
      <c r="H113" s="34">
        <v>1762663</v>
      </c>
      <c r="I113" s="34">
        <v>1762663</v>
      </c>
      <c r="J113" s="34">
        <v>5160323</v>
      </c>
      <c r="K113" s="34">
        <v>5160323</v>
      </c>
      <c r="L113" s="34">
        <v>5160323</v>
      </c>
      <c r="M113" s="34">
        <v>7931304</v>
      </c>
      <c r="N113" s="34">
        <v>7931304</v>
      </c>
      <c r="O113" s="34">
        <v>7931304</v>
      </c>
      <c r="P113" s="34">
        <v>6596193</v>
      </c>
      <c r="Q113" s="34">
        <v>6596193</v>
      </c>
    </row>
    <row r="114" spans="1:17" ht="15" thickBot="1" x14ac:dyDescent="0.4">
      <c r="A114" s="26" t="s">
        <v>50</v>
      </c>
      <c r="B114" s="26" t="s">
        <v>78</v>
      </c>
      <c r="C114" s="26">
        <v>124015</v>
      </c>
      <c r="D114" s="26" t="s">
        <v>149</v>
      </c>
      <c r="E114" s="34">
        <v>414825</v>
      </c>
      <c r="F114" s="34">
        <v>414825</v>
      </c>
      <c r="G114" s="34">
        <v>87105</v>
      </c>
      <c r="H114" s="34">
        <v>87105</v>
      </c>
      <c r="I114" s="34">
        <v>87105</v>
      </c>
      <c r="J114" s="34">
        <v>59185</v>
      </c>
      <c r="K114" s="34">
        <v>59185</v>
      </c>
      <c r="L114" s="34">
        <v>59185</v>
      </c>
      <c r="M114" s="34">
        <v>59139</v>
      </c>
      <c r="N114" s="34">
        <v>59139</v>
      </c>
      <c r="O114" s="34">
        <v>59139</v>
      </c>
      <c r="P114" s="34">
        <v>29042</v>
      </c>
      <c r="Q114" s="34">
        <v>29042</v>
      </c>
    </row>
    <row r="115" spans="1:17" ht="15" thickBot="1" x14ac:dyDescent="0.4">
      <c r="A115" s="26" t="s">
        <v>50</v>
      </c>
      <c r="B115" s="26" t="s">
        <v>78</v>
      </c>
      <c r="C115" s="26">
        <v>127005</v>
      </c>
      <c r="D115" s="26" t="s">
        <v>150</v>
      </c>
      <c r="E115" s="34">
        <v>40833394.369999997</v>
      </c>
      <c r="F115" s="34">
        <v>26447124.100000001</v>
      </c>
      <c r="G115" s="34">
        <v>19488833.52</v>
      </c>
      <c r="H115" s="34">
        <v>22086138.43</v>
      </c>
      <c r="I115" s="34">
        <v>25589973.48</v>
      </c>
      <c r="J115" s="34">
        <v>29516589.899999999</v>
      </c>
      <c r="K115" s="34">
        <v>34096937.409999996</v>
      </c>
      <c r="L115" s="34">
        <v>38644204.100000001</v>
      </c>
      <c r="M115" s="34">
        <v>41514654.719999999</v>
      </c>
      <c r="N115" s="34">
        <v>43502981.759999998</v>
      </c>
      <c r="O115" s="34">
        <v>41622736.799999997</v>
      </c>
      <c r="P115" s="34">
        <v>40502808.710000001</v>
      </c>
      <c r="Q115" s="34">
        <v>40502808.710000001</v>
      </c>
    </row>
    <row r="116" spans="1:17" ht="15" thickBot="1" x14ac:dyDescent="0.4">
      <c r="A116" s="26" t="s">
        <v>50</v>
      </c>
      <c r="B116" s="26" t="s">
        <v>78</v>
      </c>
      <c r="C116" s="26">
        <v>127015</v>
      </c>
      <c r="D116" s="26" t="s">
        <v>151</v>
      </c>
      <c r="E116" s="34">
        <v>4804306.6100000003</v>
      </c>
      <c r="F116" s="34">
        <v>3491855.09</v>
      </c>
      <c r="G116" s="34">
        <v>1984401.08</v>
      </c>
      <c r="H116" s="34">
        <v>421771.07</v>
      </c>
      <c r="I116" s="34">
        <v>699656.08</v>
      </c>
      <c r="J116" s="34">
        <v>1051997.17</v>
      </c>
      <c r="K116" s="34">
        <v>1752093.6</v>
      </c>
      <c r="L116" s="34">
        <v>2510822.79</v>
      </c>
      <c r="M116" s="34">
        <v>3072987.96</v>
      </c>
      <c r="N116" s="34">
        <v>2011927.91</v>
      </c>
      <c r="O116" s="34">
        <v>2714613.72</v>
      </c>
      <c r="P116" s="34">
        <v>2940516.17</v>
      </c>
      <c r="Q116" s="34">
        <v>2940516.17</v>
      </c>
    </row>
    <row r="117" spans="1:17" ht="15" thickBot="1" x14ac:dyDescent="0.4">
      <c r="A117" s="26" t="s">
        <v>50</v>
      </c>
      <c r="B117" s="26" t="s">
        <v>78</v>
      </c>
      <c r="C117" s="26">
        <v>127020</v>
      </c>
      <c r="D117" s="26" t="s">
        <v>152</v>
      </c>
      <c r="E117" s="34">
        <v>1717593.94</v>
      </c>
      <c r="F117" s="34">
        <v>1533423.23</v>
      </c>
      <c r="G117" s="34">
        <v>1491954.64</v>
      </c>
      <c r="H117" s="34">
        <v>1457066.21</v>
      </c>
      <c r="I117" s="34">
        <v>1423889.78</v>
      </c>
      <c r="J117" s="34">
        <v>1511631.74</v>
      </c>
      <c r="K117" s="34">
        <v>1638107.29</v>
      </c>
      <c r="L117" s="34">
        <v>1730448.34</v>
      </c>
      <c r="M117" s="34">
        <v>1777304.19</v>
      </c>
      <c r="N117" s="34">
        <v>1771933.26</v>
      </c>
      <c r="O117" s="34">
        <v>1741699.53</v>
      </c>
      <c r="P117" s="34">
        <v>1712756.67</v>
      </c>
      <c r="Q117" s="34">
        <v>1712756.67</v>
      </c>
    </row>
    <row r="118" spans="1:17" ht="15" thickBot="1" x14ac:dyDescent="0.4">
      <c r="A118" s="26" t="s">
        <v>50</v>
      </c>
      <c r="B118" s="26" t="s">
        <v>78</v>
      </c>
      <c r="C118" s="26">
        <v>127025</v>
      </c>
      <c r="D118" s="26" t="s">
        <v>153</v>
      </c>
      <c r="E118" s="34">
        <v>3837150.18</v>
      </c>
      <c r="F118" s="34">
        <v>2823643.65</v>
      </c>
      <c r="G118" s="34">
        <v>2732896.62</v>
      </c>
      <c r="H118" s="34">
        <v>2366071.92</v>
      </c>
      <c r="I118" s="34">
        <v>2830203.34</v>
      </c>
      <c r="J118" s="34">
        <v>3300717.19</v>
      </c>
      <c r="K118" s="34">
        <v>3908787.35</v>
      </c>
      <c r="L118" s="34">
        <v>4183053.4</v>
      </c>
      <c r="M118" s="34">
        <v>4109242.72</v>
      </c>
      <c r="N118" s="34">
        <v>4034030.28</v>
      </c>
      <c r="O118" s="34">
        <v>4156533.78</v>
      </c>
      <c r="P118" s="34">
        <v>4084960.24</v>
      </c>
      <c r="Q118" s="34">
        <v>4084960.24</v>
      </c>
    </row>
    <row r="119" spans="1:17" ht="15" thickBot="1" x14ac:dyDescent="0.4">
      <c r="A119" s="26" t="s">
        <v>50</v>
      </c>
      <c r="B119" s="26" t="s">
        <v>78</v>
      </c>
      <c r="C119" s="26">
        <v>127030</v>
      </c>
      <c r="D119" s="26" t="s">
        <v>154</v>
      </c>
      <c r="E119" s="34">
        <v>-6598692.46</v>
      </c>
      <c r="F119" s="34">
        <v>-11424901.060000001</v>
      </c>
      <c r="G119" s="34">
        <v>-14750406.220000001</v>
      </c>
      <c r="H119" s="34">
        <v>-13305778.34</v>
      </c>
      <c r="I119" s="34">
        <v>-8846760.4399999995</v>
      </c>
      <c r="J119" s="34">
        <v>-5045022.0199999996</v>
      </c>
      <c r="K119" s="34">
        <v>-3769444.15</v>
      </c>
      <c r="L119" s="34">
        <v>-3769444.15</v>
      </c>
      <c r="M119" s="34">
        <v>-1885146.92</v>
      </c>
      <c r="N119" s="34">
        <v>0.02</v>
      </c>
      <c r="O119" s="34">
        <v>0.02</v>
      </c>
      <c r="P119" s="34">
        <v>-2003907.23</v>
      </c>
      <c r="Q119" s="34">
        <v>-2003907.23</v>
      </c>
    </row>
    <row r="120" spans="1:17" ht="15" thickBot="1" x14ac:dyDescent="0.4">
      <c r="A120" s="26" t="s">
        <v>50</v>
      </c>
      <c r="B120" s="26" t="s">
        <v>78</v>
      </c>
      <c r="C120" s="26">
        <v>127204</v>
      </c>
      <c r="D120" s="26" t="s">
        <v>2838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34">
        <v>153746.63</v>
      </c>
      <c r="M120" s="34">
        <v>-146646.12</v>
      </c>
      <c r="N120" s="34">
        <v>0</v>
      </c>
      <c r="O120" s="34">
        <v>0</v>
      </c>
      <c r="P120" s="34">
        <v>0</v>
      </c>
      <c r="Q120" s="34">
        <v>0</v>
      </c>
    </row>
    <row r="121" spans="1:17" ht="15" thickBot="1" x14ac:dyDescent="0.4">
      <c r="A121" s="26" t="s">
        <v>50</v>
      </c>
      <c r="B121" s="26" t="s">
        <v>78</v>
      </c>
      <c r="C121" s="26">
        <v>127220</v>
      </c>
      <c r="D121" s="26" t="s">
        <v>155</v>
      </c>
      <c r="E121" s="34">
        <v>22008546.649999999</v>
      </c>
      <c r="F121" s="34">
        <v>21768759.100000001</v>
      </c>
      <c r="G121" s="34">
        <v>22360395.670000002</v>
      </c>
      <c r="H121" s="34">
        <v>22427158.5</v>
      </c>
      <c r="I121" s="34">
        <v>22295052.100000001</v>
      </c>
      <c r="J121" s="34">
        <v>22315228.57</v>
      </c>
      <c r="K121" s="34">
        <v>22888445.02</v>
      </c>
      <c r="L121" s="34">
        <v>23042839.809999999</v>
      </c>
      <c r="M121" s="34">
        <v>23479383.949999999</v>
      </c>
      <c r="N121" s="34">
        <v>23211997.649999999</v>
      </c>
      <c r="O121" s="34">
        <v>22003960.079999998</v>
      </c>
      <c r="P121" s="34">
        <v>22340042.75</v>
      </c>
      <c r="Q121" s="34">
        <v>22340042.75</v>
      </c>
    </row>
    <row r="122" spans="1:17" ht="15" thickBot="1" x14ac:dyDescent="0.4">
      <c r="A122" s="26" t="s">
        <v>50</v>
      </c>
      <c r="B122" s="26" t="s">
        <v>78</v>
      </c>
      <c r="C122" s="26">
        <v>127221</v>
      </c>
      <c r="D122" s="26" t="s">
        <v>156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</row>
    <row r="123" spans="1:17" ht="15" thickBot="1" x14ac:dyDescent="0.4">
      <c r="A123" s="26" t="s">
        <v>50</v>
      </c>
      <c r="B123" s="26" t="s">
        <v>78</v>
      </c>
      <c r="C123" s="26">
        <v>127225</v>
      </c>
      <c r="D123" s="26" t="s">
        <v>157</v>
      </c>
      <c r="E123" s="34">
        <v>1376737.02</v>
      </c>
      <c r="F123" s="34">
        <v>1284620.32</v>
      </c>
      <c r="G123" s="34">
        <v>1318787.04</v>
      </c>
      <c r="H123" s="34">
        <v>1290887.56</v>
      </c>
      <c r="I123" s="34">
        <v>1214757.45</v>
      </c>
      <c r="J123" s="34">
        <v>1214996.3700000001</v>
      </c>
      <c r="K123" s="34">
        <v>1116158.52</v>
      </c>
      <c r="L123" s="34">
        <v>1110483.46</v>
      </c>
      <c r="M123" s="34">
        <v>1098328.17</v>
      </c>
      <c r="N123" s="34">
        <v>1193654.82</v>
      </c>
      <c r="O123" s="34">
        <v>1095425.23</v>
      </c>
      <c r="P123" s="34">
        <v>1089418.82</v>
      </c>
      <c r="Q123" s="34">
        <v>1089418.82</v>
      </c>
    </row>
    <row r="124" spans="1:17" ht="15" thickBot="1" x14ac:dyDescent="0.4">
      <c r="A124" s="26" t="s">
        <v>50</v>
      </c>
      <c r="B124" s="26" t="s">
        <v>78</v>
      </c>
      <c r="C124" s="26">
        <v>127230</v>
      </c>
      <c r="D124" s="26" t="s">
        <v>158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</row>
    <row r="125" spans="1:17" ht="15" thickBot="1" x14ac:dyDescent="0.4">
      <c r="A125" s="26" t="s">
        <v>50</v>
      </c>
      <c r="B125" s="26" t="s">
        <v>78</v>
      </c>
      <c r="C125" s="26">
        <v>127235</v>
      </c>
      <c r="D125" s="26" t="s">
        <v>159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</row>
    <row r="126" spans="1:17" ht="15" thickBot="1" x14ac:dyDescent="0.4">
      <c r="A126" s="26" t="s">
        <v>50</v>
      </c>
      <c r="B126" s="26" t="s">
        <v>78</v>
      </c>
      <c r="C126" s="26">
        <v>127240</v>
      </c>
      <c r="D126" s="26" t="s">
        <v>160</v>
      </c>
      <c r="E126" s="34">
        <v>-84231.21</v>
      </c>
      <c r="F126" s="34">
        <v>-84231.21</v>
      </c>
      <c r="G126" s="34">
        <v>-84231.21</v>
      </c>
      <c r="H126" s="34">
        <v>-84231.21</v>
      </c>
      <c r="I126" s="34">
        <v>-84231.21</v>
      </c>
      <c r="J126" s="34">
        <v>-84231.21</v>
      </c>
      <c r="K126" s="34">
        <v>-29065.03</v>
      </c>
      <c r="L126" s="34">
        <v>-10974.33</v>
      </c>
      <c r="M126" s="34">
        <v>-8172.62</v>
      </c>
      <c r="N126" s="34">
        <v>-7149.22</v>
      </c>
      <c r="O126" s="34">
        <v>-7149.22</v>
      </c>
      <c r="P126" s="34">
        <v>0</v>
      </c>
      <c r="Q126" s="34">
        <v>0</v>
      </c>
    </row>
    <row r="127" spans="1:17" ht="15" thickBot="1" x14ac:dyDescent="0.4">
      <c r="A127" s="26" t="s">
        <v>50</v>
      </c>
      <c r="B127" s="26" t="s">
        <v>78</v>
      </c>
      <c r="C127" s="26">
        <v>127245</v>
      </c>
      <c r="D127" s="26" t="s">
        <v>161</v>
      </c>
      <c r="E127" s="34">
        <v>164682.62</v>
      </c>
      <c r="F127" s="34">
        <v>248965.46</v>
      </c>
      <c r="G127" s="34">
        <v>210118.33</v>
      </c>
      <c r="H127" s="34">
        <v>185250.71</v>
      </c>
      <c r="I127" s="34">
        <v>171066.62</v>
      </c>
      <c r="J127" s="34">
        <v>158519.16</v>
      </c>
      <c r="K127" s="34">
        <v>276473.51</v>
      </c>
      <c r="L127" s="34">
        <v>265039.86</v>
      </c>
      <c r="M127" s="34">
        <v>252606.05</v>
      </c>
      <c r="N127" s="34">
        <v>233148.39</v>
      </c>
      <c r="O127" s="34">
        <v>204121.02</v>
      </c>
      <c r="P127" s="34">
        <v>226180.9</v>
      </c>
      <c r="Q127" s="34">
        <v>226180.9</v>
      </c>
    </row>
    <row r="128" spans="1:17" ht="15" thickBot="1" x14ac:dyDescent="0.4">
      <c r="A128" s="26" t="s">
        <v>50</v>
      </c>
      <c r="B128" s="26" t="s">
        <v>78</v>
      </c>
      <c r="C128" s="26">
        <v>127255</v>
      </c>
      <c r="D128" s="26" t="s">
        <v>162</v>
      </c>
      <c r="E128" s="34">
        <v>33634.5</v>
      </c>
      <c r="F128" s="34">
        <v>14139.2</v>
      </c>
      <c r="G128" s="34">
        <v>-8526.7999999999993</v>
      </c>
      <c r="H128" s="34">
        <v>39710.79</v>
      </c>
      <c r="I128" s="34">
        <v>38645.71</v>
      </c>
      <c r="J128" s="34">
        <v>24826.48</v>
      </c>
      <c r="K128" s="34">
        <v>59016.15</v>
      </c>
      <c r="L128" s="34">
        <v>12789.62</v>
      </c>
      <c r="M128" s="34">
        <v>78606.649999999994</v>
      </c>
      <c r="N128" s="34">
        <v>79375.649999999994</v>
      </c>
      <c r="O128" s="34">
        <v>58637.35</v>
      </c>
      <c r="P128" s="34">
        <v>87246.32</v>
      </c>
      <c r="Q128" s="34">
        <v>87246.32</v>
      </c>
    </row>
    <row r="129" spans="1:17" ht="15" thickBot="1" x14ac:dyDescent="0.4">
      <c r="A129" s="26" t="s">
        <v>50</v>
      </c>
      <c r="B129" s="26" t="s">
        <v>78</v>
      </c>
      <c r="C129" s="26">
        <v>127260</v>
      </c>
      <c r="D129" s="26" t="s">
        <v>163</v>
      </c>
      <c r="E129" s="34">
        <v>14689.59</v>
      </c>
      <c r="F129" s="34">
        <v>-30759.37</v>
      </c>
      <c r="G129" s="34">
        <v>-78573.69</v>
      </c>
      <c r="H129" s="34">
        <v>74614.17</v>
      </c>
      <c r="I129" s="34">
        <v>53428.74</v>
      </c>
      <c r="J129" s="34">
        <v>126686.14</v>
      </c>
      <c r="K129" s="34">
        <v>156823.20000000001</v>
      </c>
      <c r="L129" s="34">
        <v>116718.44</v>
      </c>
      <c r="M129" s="34">
        <v>153684.07</v>
      </c>
      <c r="N129" s="34">
        <v>171343.5</v>
      </c>
      <c r="O129" s="34">
        <v>211525.72</v>
      </c>
      <c r="P129" s="34">
        <v>91822.26</v>
      </c>
      <c r="Q129" s="34">
        <v>91822.26</v>
      </c>
    </row>
    <row r="130" spans="1:17" ht="15" thickBot="1" x14ac:dyDescent="0.4">
      <c r="A130" s="26" t="s">
        <v>50</v>
      </c>
      <c r="B130" s="26" t="s">
        <v>78</v>
      </c>
      <c r="C130" s="26">
        <v>127505</v>
      </c>
      <c r="D130" s="26" t="s">
        <v>164</v>
      </c>
      <c r="E130" s="34">
        <v>1538010.87</v>
      </c>
      <c r="F130" s="34">
        <v>0</v>
      </c>
      <c r="G130" s="34">
        <v>103563.52</v>
      </c>
      <c r="H130" s="34">
        <v>0</v>
      </c>
      <c r="I130" s="34">
        <v>194351.4</v>
      </c>
      <c r="J130" s="34">
        <v>42010.46</v>
      </c>
      <c r="K130" s="34">
        <v>0</v>
      </c>
      <c r="L130" s="34">
        <v>-115467.96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</row>
    <row r="131" spans="1:17" ht="15" thickBot="1" x14ac:dyDescent="0.4">
      <c r="A131" s="26" t="s">
        <v>50</v>
      </c>
      <c r="B131" s="26" t="s">
        <v>78</v>
      </c>
      <c r="C131" s="26">
        <v>127506</v>
      </c>
      <c r="D131" s="26" t="s">
        <v>2839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34">
        <v>0</v>
      </c>
      <c r="K131" s="34">
        <v>142017.79</v>
      </c>
      <c r="L131" s="34">
        <v>335509.94</v>
      </c>
      <c r="M131" s="34">
        <v>432239.81</v>
      </c>
      <c r="N131" s="34">
        <v>571031.81000000006</v>
      </c>
      <c r="O131" s="34">
        <v>315135.21999999997</v>
      </c>
      <c r="P131" s="34">
        <v>0.01</v>
      </c>
      <c r="Q131" s="34">
        <v>0.01</v>
      </c>
    </row>
    <row r="132" spans="1:17" ht="15" thickBot="1" x14ac:dyDescent="0.4">
      <c r="A132" s="26" t="s">
        <v>50</v>
      </c>
      <c r="B132" s="26" t="s">
        <v>78</v>
      </c>
      <c r="C132" s="26">
        <v>127510</v>
      </c>
      <c r="D132" s="26" t="s">
        <v>165</v>
      </c>
      <c r="E132" s="34">
        <v>235176</v>
      </c>
      <c r="F132" s="34">
        <v>235176</v>
      </c>
      <c r="G132" s="34">
        <v>235176</v>
      </c>
      <c r="H132" s="34">
        <v>235176</v>
      </c>
      <c r="I132" s="34">
        <v>235176</v>
      </c>
      <c r="J132" s="34">
        <v>235176</v>
      </c>
      <c r="K132" s="34">
        <v>235176</v>
      </c>
      <c r="L132" s="34">
        <v>235176</v>
      </c>
      <c r="M132" s="34">
        <v>235176</v>
      </c>
      <c r="N132" s="34">
        <v>235176</v>
      </c>
      <c r="O132" s="34">
        <v>235176</v>
      </c>
      <c r="P132" s="34">
        <v>235176</v>
      </c>
      <c r="Q132" s="34">
        <v>235176</v>
      </c>
    </row>
    <row r="133" spans="1:17" ht="15" thickBot="1" x14ac:dyDescent="0.4">
      <c r="A133" s="26" t="s">
        <v>50</v>
      </c>
      <c r="B133" s="26" t="s">
        <v>78</v>
      </c>
      <c r="C133" s="26">
        <v>127516</v>
      </c>
      <c r="D133" s="26" t="s">
        <v>1454</v>
      </c>
      <c r="E133" s="34">
        <v>0</v>
      </c>
      <c r="F133" s="34">
        <v>0</v>
      </c>
      <c r="G133" s="34">
        <v>4704500</v>
      </c>
      <c r="H133" s="34">
        <v>4704500</v>
      </c>
      <c r="I133" s="34">
        <v>4704500</v>
      </c>
      <c r="J133" s="34">
        <v>11089640</v>
      </c>
      <c r="K133" s="34">
        <v>11089640</v>
      </c>
      <c r="L133" s="34">
        <v>11974171.699999999</v>
      </c>
      <c r="M133" s="34">
        <v>18340201.699999999</v>
      </c>
      <c r="N133" s="34">
        <v>18340201.699999999</v>
      </c>
      <c r="O133" s="34">
        <v>27715781</v>
      </c>
      <c r="P133" s="34">
        <v>39265281</v>
      </c>
      <c r="Q133" s="34">
        <v>39265281</v>
      </c>
    </row>
    <row r="134" spans="1:17" ht="15" thickBot="1" x14ac:dyDescent="0.4">
      <c r="A134" s="26" t="s">
        <v>50</v>
      </c>
      <c r="B134" s="26" t="s">
        <v>78</v>
      </c>
      <c r="C134" s="26">
        <v>127520</v>
      </c>
      <c r="D134" s="26" t="s">
        <v>167</v>
      </c>
      <c r="E134" s="34">
        <v>34072.370000000003</v>
      </c>
      <c r="F134" s="34">
        <v>103563.5</v>
      </c>
      <c r="G134" s="34">
        <v>125396.65</v>
      </c>
      <c r="H134" s="34">
        <v>154453.19</v>
      </c>
      <c r="I134" s="34">
        <v>290371.28000000003</v>
      </c>
      <c r="J134" s="34">
        <v>490371.41</v>
      </c>
      <c r="K134" s="34">
        <v>389418.05</v>
      </c>
      <c r="L134" s="34">
        <v>330717.78000000003</v>
      </c>
      <c r="M134" s="34">
        <v>298130.37</v>
      </c>
      <c r="N134" s="34">
        <v>285388.46999999997</v>
      </c>
      <c r="O134" s="34">
        <v>236945.35</v>
      </c>
      <c r="P134" s="34">
        <v>282906.56</v>
      </c>
      <c r="Q134" s="34">
        <v>282906.56</v>
      </c>
    </row>
    <row r="135" spans="1:17" ht="15" thickBot="1" x14ac:dyDescent="0.4">
      <c r="A135" s="26" t="s">
        <v>50</v>
      </c>
      <c r="B135" s="26" t="s">
        <v>78</v>
      </c>
      <c r="C135" s="26">
        <v>139205</v>
      </c>
      <c r="D135" s="26" t="s">
        <v>168</v>
      </c>
      <c r="E135" s="34">
        <v>0</v>
      </c>
      <c r="F135" s="34">
        <v>4000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-1544.44</v>
      </c>
      <c r="P135" s="34">
        <v>-14746.9</v>
      </c>
      <c r="Q135" s="34">
        <v>-14746.9</v>
      </c>
    </row>
    <row r="136" spans="1:17" ht="15" thickBot="1" x14ac:dyDescent="0.4">
      <c r="A136" s="26" t="s">
        <v>50</v>
      </c>
      <c r="B136" s="26" t="s">
        <v>78</v>
      </c>
      <c r="C136" s="26">
        <v>139215</v>
      </c>
      <c r="D136" s="26" t="s">
        <v>169</v>
      </c>
      <c r="E136" s="34">
        <v>13533802.4</v>
      </c>
      <c r="F136" s="34">
        <v>10772731.029999999</v>
      </c>
      <c r="G136" s="34">
        <v>8079548.2800000003</v>
      </c>
      <c r="H136" s="34">
        <v>5386365.5199999996</v>
      </c>
      <c r="I136" s="34">
        <v>2693182.76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v>19490421.460000001</v>
      </c>
      <c r="P136" s="34">
        <v>16746412.43</v>
      </c>
      <c r="Q136" s="34">
        <v>16746412.43</v>
      </c>
    </row>
    <row r="137" spans="1:17" ht="15" thickBot="1" x14ac:dyDescent="0.4">
      <c r="A137" s="26" t="s">
        <v>50</v>
      </c>
      <c r="B137" s="26" t="s">
        <v>78</v>
      </c>
      <c r="C137" s="26">
        <v>139220</v>
      </c>
      <c r="D137" s="26" t="s">
        <v>170</v>
      </c>
      <c r="E137" s="34">
        <v>0</v>
      </c>
      <c r="F137" s="34">
        <v>1142123.21</v>
      </c>
      <c r="G137" s="34">
        <v>1027910.89</v>
      </c>
      <c r="H137" s="34">
        <v>913698.57</v>
      </c>
      <c r="I137" s="34">
        <v>799486.25</v>
      </c>
      <c r="J137" s="34">
        <v>685273.93</v>
      </c>
      <c r="K137" s="34">
        <v>571061.61</v>
      </c>
      <c r="L137" s="34">
        <v>456849.29</v>
      </c>
      <c r="M137" s="34">
        <v>342636.97</v>
      </c>
      <c r="N137" s="34">
        <v>228424.65</v>
      </c>
      <c r="O137" s="34">
        <v>124824.42</v>
      </c>
      <c r="P137" s="34">
        <v>0</v>
      </c>
      <c r="Q137" s="34">
        <v>0</v>
      </c>
    </row>
    <row r="138" spans="1:17" ht="15" thickBot="1" x14ac:dyDescent="0.4">
      <c r="A138" s="26" t="s">
        <v>50</v>
      </c>
      <c r="B138" s="26" t="s">
        <v>78</v>
      </c>
      <c r="C138" s="26">
        <v>139230</v>
      </c>
      <c r="D138" s="26" t="s">
        <v>171</v>
      </c>
      <c r="E138" s="34">
        <v>358510.17</v>
      </c>
      <c r="F138" s="34">
        <v>406916.23</v>
      </c>
      <c r="G138" s="34">
        <v>362868.69</v>
      </c>
      <c r="H138" s="34">
        <v>318821.15999999997</v>
      </c>
      <c r="I138" s="34">
        <v>274773.61</v>
      </c>
      <c r="J138" s="34">
        <v>234626.08</v>
      </c>
      <c r="K138" s="34">
        <v>194478.53</v>
      </c>
      <c r="L138" s="34">
        <v>154331</v>
      </c>
      <c r="M138" s="34">
        <v>114183.45</v>
      </c>
      <c r="N138" s="34">
        <v>319188.69</v>
      </c>
      <c r="O138" s="34">
        <v>417200.13</v>
      </c>
      <c r="P138" s="34">
        <v>403207.99</v>
      </c>
      <c r="Q138" s="34">
        <v>403207.99</v>
      </c>
    </row>
    <row r="139" spans="1:17" ht="15" thickBot="1" x14ac:dyDescent="0.4">
      <c r="A139" s="26" t="s">
        <v>50</v>
      </c>
      <c r="B139" s="26" t="s">
        <v>78</v>
      </c>
      <c r="C139" s="26">
        <v>139235</v>
      </c>
      <c r="D139" s="26" t="s">
        <v>2840</v>
      </c>
      <c r="E139" s="34">
        <v>9160384.4900000002</v>
      </c>
      <c r="F139" s="34">
        <v>8871246.3499999996</v>
      </c>
      <c r="G139" s="34">
        <v>6603059.8499999996</v>
      </c>
      <c r="H139" s="34">
        <v>9996783.4199999999</v>
      </c>
      <c r="I139" s="34">
        <v>9388445.0399999991</v>
      </c>
      <c r="J139" s="34">
        <v>6269751.6799999997</v>
      </c>
      <c r="K139" s="34">
        <v>12739510.789999999</v>
      </c>
      <c r="L139" s="34">
        <v>12103661.710000001</v>
      </c>
      <c r="M139" s="34">
        <v>9514622.3900000006</v>
      </c>
      <c r="N139" s="34">
        <v>12005586.470000001</v>
      </c>
      <c r="O139" s="34">
        <v>10846403.880000001</v>
      </c>
      <c r="P139" s="34">
        <v>8843917.9399999995</v>
      </c>
      <c r="Q139" s="34">
        <v>8843917.9399999995</v>
      </c>
    </row>
    <row r="140" spans="1:17" ht="15" thickBot="1" x14ac:dyDescent="0.4">
      <c r="A140" s="26" t="s">
        <v>50</v>
      </c>
      <c r="B140" s="26" t="s">
        <v>78</v>
      </c>
      <c r="C140" s="26">
        <v>139240</v>
      </c>
      <c r="D140" s="26" t="s">
        <v>173</v>
      </c>
      <c r="E140" s="34">
        <v>71500.44</v>
      </c>
      <c r="F140" s="34">
        <v>78833.8</v>
      </c>
      <c r="G140" s="34">
        <v>84792.16</v>
      </c>
      <c r="H140" s="34">
        <v>74250.52</v>
      </c>
      <c r="I140" s="34">
        <v>63708.88</v>
      </c>
      <c r="J140" s="34">
        <v>53167.24</v>
      </c>
      <c r="K140" s="34">
        <v>62792.26</v>
      </c>
      <c r="L140" s="34">
        <v>59583.94</v>
      </c>
      <c r="M140" s="34">
        <v>33000.620000000003</v>
      </c>
      <c r="N140" s="34">
        <v>26125.62</v>
      </c>
      <c r="O140" s="34">
        <v>19250.62</v>
      </c>
      <c r="P140" s="34">
        <v>12375.62</v>
      </c>
      <c r="Q140" s="34">
        <v>12375.62</v>
      </c>
    </row>
    <row r="141" spans="1:17" ht="15" thickBot="1" x14ac:dyDescent="0.4">
      <c r="A141" s="26" t="s">
        <v>50</v>
      </c>
      <c r="B141" s="26" t="s">
        <v>78</v>
      </c>
      <c r="C141" s="26">
        <v>139245</v>
      </c>
      <c r="D141" s="26" t="s">
        <v>174</v>
      </c>
      <c r="E141" s="34">
        <v>41028.81</v>
      </c>
      <c r="F141" s="34">
        <v>35167.64</v>
      </c>
      <c r="G141" s="34">
        <v>29306.47</v>
      </c>
      <c r="H141" s="34">
        <v>23445.3</v>
      </c>
      <c r="I141" s="34">
        <v>17584.13</v>
      </c>
      <c r="J141" s="34">
        <v>11722.96</v>
      </c>
      <c r="K141" s="34">
        <v>5861.79</v>
      </c>
      <c r="L141" s="34">
        <v>165023.5</v>
      </c>
      <c r="M141" s="34">
        <v>145382.28</v>
      </c>
      <c r="N141" s="34">
        <v>132165.71</v>
      </c>
      <c r="O141" s="34">
        <v>118949.14</v>
      </c>
      <c r="P141" s="34">
        <v>105732.57</v>
      </c>
      <c r="Q141" s="34">
        <v>105732.57</v>
      </c>
    </row>
    <row r="142" spans="1:17" ht="15" thickBot="1" x14ac:dyDescent="0.4">
      <c r="A142" s="26" t="s">
        <v>50</v>
      </c>
      <c r="B142" s="26" t="s">
        <v>78</v>
      </c>
      <c r="C142" s="26">
        <v>139250</v>
      </c>
      <c r="D142" s="26" t="s">
        <v>175</v>
      </c>
      <c r="E142" s="34">
        <v>4455788.24</v>
      </c>
      <c r="F142" s="34">
        <v>3971428.43</v>
      </c>
      <c r="G142" s="34">
        <v>3487068.62</v>
      </c>
      <c r="H142" s="34">
        <v>3002708.81</v>
      </c>
      <c r="I142" s="34">
        <v>2518349</v>
      </c>
      <c r="J142" s="34">
        <v>2033989.19</v>
      </c>
      <c r="K142" s="34">
        <v>1549629.38</v>
      </c>
      <c r="L142" s="34">
        <v>968719.57</v>
      </c>
      <c r="M142" s="34">
        <v>484359.76</v>
      </c>
      <c r="N142" s="34">
        <v>7598204.1799999997</v>
      </c>
      <c r="O142" s="34">
        <v>6004120.5499999998</v>
      </c>
      <c r="P142" s="34">
        <v>5467344.29</v>
      </c>
      <c r="Q142" s="34">
        <v>5467344.29</v>
      </c>
    </row>
    <row r="143" spans="1:17" ht="15" thickBot="1" x14ac:dyDescent="0.4">
      <c r="A143" s="26" t="s">
        <v>50</v>
      </c>
      <c r="B143" s="26" t="s">
        <v>78</v>
      </c>
      <c r="C143" s="26">
        <v>139260</v>
      </c>
      <c r="D143" s="26" t="s">
        <v>176</v>
      </c>
      <c r="E143" s="34">
        <v>39636</v>
      </c>
      <c r="F143" s="34">
        <v>39636</v>
      </c>
      <c r="G143" s="34">
        <v>19309.849999999999</v>
      </c>
      <c r="H143" s="34">
        <v>19309.849999999999</v>
      </c>
      <c r="I143" s="34">
        <v>19309.849999999999</v>
      </c>
      <c r="J143" s="34">
        <v>19309.849999999999</v>
      </c>
      <c r="K143" s="34">
        <v>19309.849999999999</v>
      </c>
      <c r="L143" s="34">
        <v>19309.849999999999</v>
      </c>
      <c r="M143" s="34">
        <v>19309.849999999999</v>
      </c>
      <c r="N143" s="34">
        <v>19309.849999999999</v>
      </c>
      <c r="O143" s="34">
        <v>19309.849999999999</v>
      </c>
      <c r="P143" s="34">
        <v>19309.849999999999</v>
      </c>
      <c r="Q143" s="34">
        <v>19309.849999999999</v>
      </c>
    </row>
    <row r="144" spans="1:17" ht="15" thickBot="1" x14ac:dyDescent="0.4">
      <c r="A144" s="26" t="s">
        <v>50</v>
      </c>
      <c r="B144" s="26" t="s">
        <v>78</v>
      </c>
      <c r="C144" s="26">
        <v>139265</v>
      </c>
      <c r="D144" s="26" t="s">
        <v>177</v>
      </c>
      <c r="E144" s="34">
        <v>59526.05</v>
      </c>
      <c r="F144" s="34">
        <v>40000.43</v>
      </c>
      <c r="G144" s="34">
        <v>40000.43</v>
      </c>
      <c r="H144" s="34">
        <v>0</v>
      </c>
      <c r="I144" s="34">
        <v>0</v>
      </c>
      <c r="J144" s="34">
        <v>56848</v>
      </c>
      <c r="K144" s="34">
        <v>50886.22</v>
      </c>
      <c r="L144" s="34">
        <v>44924.44</v>
      </c>
      <c r="M144" s="34">
        <v>262924.65999999997</v>
      </c>
      <c r="N144" s="34">
        <v>187108.88</v>
      </c>
      <c r="O144" s="34">
        <v>106493.1</v>
      </c>
      <c r="P144" s="34">
        <v>226697.32</v>
      </c>
      <c r="Q144" s="34">
        <v>226697.32</v>
      </c>
    </row>
    <row r="145" spans="1:17" ht="15" thickBot="1" x14ac:dyDescent="0.4">
      <c r="A145" s="26" t="s">
        <v>50</v>
      </c>
      <c r="B145" s="26" t="s">
        <v>78</v>
      </c>
      <c r="C145" s="26">
        <v>139270</v>
      </c>
      <c r="D145" s="26" t="s">
        <v>178</v>
      </c>
      <c r="E145" s="34">
        <v>446489.79</v>
      </c>
      <c r="F145" s="34">
        <v>418626.95</v>
      </c>
      <c r="G145" s="34">
        <v>390764.11</v>
      </c>
      <c r="H145" s="34">
        <v>362901.27</v>
      </c>
      <c r="I145" s="34">
        <v>335038.43</v>
      </c>
      <c r="J145" s="34">
        <v>307175.59000000003</v>
      </c>
      <c r="K145" s="34">
        <v>379708.88</v>
      </c>
      <c r="L145" s="34">
        <v>286366</v>
      </c>
      <c r="M145" s="34">
        <v>249774.1</v>
      </c>
      <c r="N145" s="34">
        <v>213182.2</v>
      </c>
      <c r="O145" s="34">
        <v>176590.3</v>
      </c>
      <c r="P145" s="34">
        <v>535426.39</v>
      </c>
      <c r="Q145" s="34">
        <v>535426.39</v>
      </c>
    </row>
    <row r="146" spans="1:17" ht="15" thickBot="1" x14ac:dyDescent="0.4">
      <c r="A146" s="26" t="s">
        <v>50</v>
      </c>
      <c r="B146" s="26" t="s">
        <v>78</v>
      </c>
      <c r="C146" s="26">
        <v>139272</v>
      </c>
      <c r="D146" s="26" t="s">
        <v>179</v>
      </c>
      <c r="E146" s="34">
        <v>590138.74</v>
      </c>
      <c r="F146" s="34">
        <v>585390.14</v>
      </c>
      <c r="G146" s="34">
        <v>530250.43000000005</v>
      </c>
      <c r="H146" s="34">
        <v>496546.45</v>
      </c>
      <c r="I146" s="34">
        <v>469276.19</v>
      </c>
      <c r="J146" s="34">
        <v>441557.8</v>
      </c>
      <c r="K146" s="34">
        <v>437737.66</v>
      </c>
      <c r="L146" s="34">
        <v>396441.08</v>
      </c>
      <c r="M146" s="34">
        <v>137313.15</v>
      </c>
      <c r="N146" s="34">
        <v>386266.28</v>
      </c>
      <c r="O146" s="34">
        <v>394780.23</v>
      </c>
      <c r="P146" s="34">
        <v>377070.77</v>
      </c>
      <c r="Q146" s="34">
        <v>377070.77</v>
      </c>
    </row>
    <row r="147" spans="1:17" ht="15" thickBot="1" x14ac:dyDescent="0.4">
      <c r="A147" s="26" t="s">
        <v>50</v>
      </c>
      <c r="B147" s="26" t="s">
        <v>78</v>
      </c>
      <c r="C147" s="26">
        <v>139273</v>
      </c>
      <c r="D147" s="26" t="s">
        <v>180</v>
      </c>
      <c r="E147" s="34">
        <v>16089.49</v>
      </c>
      <c r="F147" s="34">
        <v>27908.11</v>
      </c>
      <c r="G147" s="34">
        <v>37054.519999999997</v>
      </c>
      <c r="H147" s="34">
        <v>28841.88</v>
      </c>
      <c r="I147" s="34">
        <v>15688.35</v>
      </c>
      <c r="J147" s="34">
        <v>36039.69</v>
      </c>
      <c r="K147" s="34">
        <v>29071.53</v>
      </c>
      <c r="L147" s="34">
        <v>41513.160000000003</v>
      </c>
      <c r="M147" s="34">
        <v>32649.77</v>
      </c>
      <c r="N147" s="34">
        <v>21900.12</v>
      </c>
      <c r="O147" s="34">
        <v>40745.410000000003</v>
      </c>
      <c r="P147" s="34">
        <v>28717.13</v>
      </c>
      <c r="Q147" s="34">
        <v>28717.13</v>
      </c>
    </row>
    <row r="148" spans="1:17" ht="15" thickBot="1" x14ac:dyDescent="0.4">
      <c r="A148" s="26" t="s">
        <v>50</v>
      </c>
      <c r="B148" s="26" t="s">
        <v>78</v>
      </c>
      <c r="C148" s="26">
        <v>139275</v>
      </c>
      <c r="D148" s="26" t="s">
        <v>181</v>
      </c>
      <c r="E148" s="34">
        <v>937000</v>
      </c>
      <c r="F148" s="34">
        <v>359000</v>
      </c>
      <c r="G148" s="34">
        <v>49000</v>
      </c>
      <c r="H148" s="34">
        <v>0</v>
      </c>
      <c r="I148" s="34">
        <v>327000</v>
      </c>
      <c r="J148" s="34">
        <v>1031000</v>
      </c>
      <c r="K148" s="34">
        <v>1749000</v>
      </c>
      <c r="L148" s="34">
        <v>2465000</v>
      </c>
      <c r="M148" s="34">
        <v>3181000</v>
      </c>
      <c r="N148" s="34">
        <v>3411000</v>
      </c>
      <c r="O148" s="34">
        <v>3021000</v>
      </c>
      <c r="P148" s="34">
        <v>2044000</v>
      </c>
      <c r="Q148" s="34">
        <v>2044000</v>
      </c>
    </row>
    <row r="149" spans="1:17" ht="15" thickBot="1" x14ac:dyDescent="0.4">
      <c r="A149" s="26" t="s">
        <v>50</v>
      </c>
      <c r="B149" s="26" t="s">
        <v>78</v>
      </c>
      <c r="C149" s="26">
        <v>139280</v>
      </c>
      <c r="D149" s="26" t="s">
        <v>182</v>
      </c>
      <c r="E149" s="34">
        <v>-6238035.9800000004</v>
      </c>
      <c r="F149" s="34">
        <v>-4510323.3899999997</v>
      </c>
      <c r="G149" s="34">
        <v>-3575332.71</v>
      </c>
      <c r="H149" s="34">
        <v>-2822795.65</v>
      </c>
      <c r="I149" s="34">
        <v>-2164648.2599999998</v>
      </c>
      <c r="J149" s="34">
        <v>-1954986.2</v>
      </c>
      <c r="K149" s="34">
        <v>-1713466.81</v>
      </c>
      <c r="L149" s="34">
        <v>-1306156.42</v>
      </c>
      <c r="M149" s="34">
        <v>-843163.36</v>
      </c>
      <c r="N149" s="34">
        <v>0.73</v>
      </c>
      <c r="O149" s="34">
        <v>475881.33</v>
      </c>
      <c r="P149" s="34">
        <v>1404765.09</v>
      </c>
      <c r="Q149" s="34">
        <v>1404765.09</v>
      </c>
    </row>
    <row r="150" spans="1:17" ht="15" thickBot="1" x14ac:dyDescent="0.4">
      <c r="A150" s="26" t="s">
        <v>50</v>
      </c>
      <c r="B150" s="26" t="s">
        <v>78</v>
      </c>
      <c r="C150" s="26">
        <v>139285</v>
      </c>
      <c r="D150" s="26" t="s">
        <v>1496</v>
      </c>
      <c r="E150" s="34">
        <v>40230</v>
      </c>
      <c r="F150" s="34">
        <v>40230</v>
      </c>
      <c r="G150" s="34">
        <v>36877.5</v>
      </c>
      <c r="H150" s="34">
        <v>35760</v>
      </c>
      <c r="I150" s="34">
        <v>34642.5</v>
      </c>
      <c r="J150" s="34">
        <v>33525</v>
      </c>
      <c r="K150" s="34">
        <v>32407.5</v>
      </c>
      <c r="L150" s="34">
        <v>31290</v>
      </c>
      <c r="M150" s="34">
        <v>30172.5</v>
      </c>
      <c r="N150" s="34">
        <v>29055</v>
      </c>
      <c r="O150" s="34">
        <v>27937.5</v>
      </c>
      <c r="P150" s="34">
        <v>26820</v>
      </c>
      <c r="Q150" s="34">
        <v>26820</v>
      </c>
    </row>
    <row r="151" spans="1:17" ht="15" thickBot="1" x14ac:dyDescent="0.4">
      <c r="A151" s="26" t="s">
        <v>50</v>
      </c>
      <c r="B151" s="26" t="s">
        <v>78</v>
      </c>
      <c r="C151" s="26">
        <v>139290</v>
      </c>
      <c r="D151" s="26" t="s">
        <v>183</v>
      </c>
      <c r="E151" s="34">
        <v>1294316.51</v>
      </c>
      <c r="F151" s="34">
        <v>1286499.79</v>
      </c>
      <c r="G151" s="34">
        <v>255839.86</v>
      </c>
      <c r="H151" s="34">
        <v>2461977.5699999998</v>
      </c>
      <c r="I151" s="34">
        <v>2401463.0299999998</v>
      </c>
      <c r="J151" s="34">
        <v>283756.3</v>
      </c>
      <c r="K151" s="34">
        <v>2347510.36</v>
      </c>
      <c r="L151" s="34">
        <v>2335242.0499999998</v>
      </c>
      <c r="M151" s="34">
        <v>277464.88</v>
      </c>
      <c r="N151" s="34">
        <v>2329672.48</v>
      </c>
      <c r="O151" s="34">
        <v>2322298.7999999998</v>
      </c>
      <c r="P151" s="34">
        <v>209853.12</v>
      </c>
      <c r="Q151" s="34">
        <v>209853.12</v>
      </c>
    </row>
    <row r="152" spans="1:17" ht="15" thickBot="1" x14ac:dyDescent="0.4">
      <c r="A152" s="26" t="s">
        <v>50</v>
      </c>
      <c r="B152" s="26" t="s">
        <v>78</v>
      </c>
      <c r="C152" s="26">
        <v>139405</v>
      </c>
      <c r="D152" s="26" t="s">
        <v>184</v>
      </c>
      <c r="E152" s="34">
        <v>2383726.48</v>
      </c>
      <c r="F152" s="34">
        <v>2494504.81</v>
      </c>
      <c r="G152" s="34">
        <v>2772882.02</v>
      </c>
      <c r="H152" s="34">
        <v>2884492.78</v>
      </c>
      <c r="I152" s="34">
        <v>2973562.49</v>
      </c>
      <c r="J152" s="34">
        <v>2846749.03</v>
      </c>
      <c r="K152" s="34">
        <v>2673686.94</v>
      </c>
      <c r="L152" s="34">
        <v>2506779.31</v>
      </c>
      <c r="M152" s="34">
        <v>2376546.64</v>
      </c>
      <c r="N152" s="34">
        <v>2182888.34</v>
      </c>
      <c r="O152" s="34">
        <v>0</v>
      </c>
      <c r="P152" s="34">
        <v>0</v>
      </c>
      <c r="Q152" s="34">
        <v>0</v>
      </c>
    </row>
    <row r="153" spans="1:17" ht="15" thickBot="1" x14ac:dyDescent="0.4">
      <c r="A153" s="26" t="s">
        <v>50</v>
      </c>
      <c r="B153" s="26" t="s">
        <v>78</v>
      </c>
      <c r="C153" s="26">
        <v>139406</v>
      </c>
      <c r="D153" s="26" t="s">
        <v>2841</v>
      </c>
      <c r="E153" s="34">
        <v>0</v>
      </c>
      <c r="F153" s="34">
        <v>0</v>
      </c>
      <c r="G153" s="34">
        <v>0</v>
      </c>
      <c r="H153" s="34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34">
        <v>0</v>
      </c>
      <c r="Q153" s="34">
        <v>0</v>
      </c>
    </row>
    <row r="154" spans="1:17" ht="15" thickBot="1" x14ac:dyDescent="0.4">
      <c r="A154" s="26" t="s">
        <v>50</v>
      </c>
      <c r="B154" s="26" t="s">
        <v>78</v>
      </c>
      <c r="C154" s="26">
        <v>139407</v>
      </c>
      <c r="D154" s="26" t="s">
        <v>2841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34">
        <v>0</v>
      </c>
      <c r="O154" s="34">
        <v>2375780.94</v>
      </c>
      <c r="P154" s="34">
        <v>2656792.16</v>
      </c>
      <c r="Q154" s="34">
        <v>2656792.16</v>
      </c>
    </row>
    <row r="155" spans="1:17" ht="15" thickBot="1" x14ac:dyDescent="0.4">
      <c r="A155" s="26" t="s">
        <v>50</v>
      </c>
      <c r="B155" s="26" t="s">
        <v>78</v>
      </c>
      <c r="C155" s="26">
        <v>139410</v>
      </c>
      <c r="D155" s="26" t="s">
        <v>185</v>
      </c>
      <c r="E155" s="34">
        <v>9906825.1600000001</v>
      </c>
      <c r="F155" s="34">
        <v>11061057.789999999</v>
      </c>
      <c r="G155" s="34">
        <v>11223075</v>
      </c>
      <c r="H155" s="34">
        <v>12100525.949999999</v>
      </c>
      <c r="I155" s="34">
        <v>12606984.800000001</v>
      </c>
      <c r="J155" s="34">
        <v>12248278.02</v>
      </c>
      <c r="K155" s="34">
        <v>12018033.310000001</v>
      </c>
      <c r="L155" s="34">
        <v>11916099.65</v>
      </c>
      <c r="M155" s="34">
        <v>12165034.710000001</v>
      </c>
      <c r="N155" s="34">
        <v>11583178.77</v>
      </c>
      <c r="O155" s="34">
        <v>0</v>
      </c>
      <c r="P155" s="34">
        <v>0</v>
      </c>
      <c r="Q155" s="34">
        <v>0</v>
      </c>
    </row>
    <row r="156" spans="1:17" ht="15" thickBot="1" x14ac:dyDescent="0.4">
      <c r="A156" s="26" t="s">
        <v>50</v>
      </c>
      <c r="B156" s="26" t="s">
        <v>78</v>
      </c>
      <c r="C156" s="26">
        <v>139411</v>
      </c>
      <c r="D156" s="26" t="s">
        <v>2842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</row>
    <row r="157" spans="1:17" ht="15" thickBot="1" x14ac:dyDescent="0.4">
      <c r="A157" s="26" t="s">
        <v>50</v>
      </c>
      <c r="B157" s="26" t="s">
        <v>78</v>
      </c>
      <c r="C157" s="26">
        <v>139412</v>
      </c>
      <c r="D157" s="26" t="s">
        <v>2842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0</v>
      </c>
      <c r="L157" s="34">
        <v>0</v>
      </c>
      <c r="M157" s="34">
        <v>0</v>
      </c>
      <c r="N157" s="34">
        <v>0</v>
      </c>
      <c r="O157" s="34">
        <v>11915270.35</v>
      </c>
      <c r="P157" s="34">
        <v>13525684.41</v>
      </c>
      <c r="Q157" s="34">
        <v>13525684.41</v>
      </c>
    </row>
    <row r="158" spans="1:17" ht="15" thickBot="1" x14ac:dyDescent="0.4">
      <c r="A158" s="26" t="s">
        <v>50</v>
      </c>
      <c r="B158" s="26" t="s">
        <v>78</v>
      </c>
      <c r="C158" s="26">
        <v>139415</v>
      </c>
      <c r="D158" s="26" t="s">
        <v>186</v>
      </c>
      <c r="E158" s="34">
        <v>726251.63</v>
      </c>
      <c r="F158" s="34">
        <v>718533.88</v>
      </c>
      <c r="G158" s="34">
        <v>1177428.99</v>
      </c>
      <c r="H158" s="34">
        <v>1642629.82</v>
      </c>
      <c r="I158" s="34">
        <v>1994454.36</v>
      </c>
      <c r="J158" s="34">
        <v>2203962.9900000002</v>
      </c>
      <c r="K158" s="34">
        <v>320151.27</v>
      </c>
      <c r="L158" s="34">
        <v>307093.28999999998</v>
      </c>
      <c r="M158" s="34">
        <v>297586.28999999998</v>
      </c>
      <c r="N158" s="34">
        <v>305748.03000000003</v>
      </c>
      <c r="O158" s="34">
        <v>0</v>
      </c>
      <c r="P158" s="34">
        <v>0</v>
      </c>
      <c r="Q158" s="34">
        <v>0</v>
      </c>
    </row>
    <row r="159" spans="1:17" ht="15" thickBot="1" x14ac:dyDescent="0.4">
      <c r="A159" s="26" t="s">
        <v>50</v>
      </c>
      <c r="B159" s="26" t="s">
        <v>78</v>
      </c>
      <c r="C159" s="26">
        <v>139416</v>
      </c>
      <c r="D159" s="26" t="s">
        <v>2843</v>
      </c>
      <c r="E159" s="34">
        <v>0</v>
      </c>
      <c r="F159" s="34">
        <v>0</v>
      </c>
      <c r="G159" s="34">
        <v>0</v>
      </c>
      <c r="H159" s="34">
        <v>0</v>
      </c>
      <c r="I159" s="34">
        <v>0</v>
      </c>
      <c r="J159" s="34">
        <v>0</v>
      </c>
      <c r="K159" s="34">
        <v>0</v>
      </c>
      <c r="L159" s="34">
        <v>0</v>
      </c>
      <c r="M159" s="34">
        <v>0</v>
      </c>
      <c r="N159" s="34">
        <v>0</v>
      </c>
      <c r="O159" s="34">
        <v>0</v>
      </c>
      <c r="P159" s="34">
        <v>0</v>
      </c>
      <c r="Q159" s="34">
        <v>0</v>
      </c>
    </row>
    <row r="160" spans="1:17" ht="15" thickBot="1" x14ac:dyDescent="0.4">
      <c r="A160" s="26" t="s">
        <v>50</v>
      </c>
      <c r="B160" s="26" t="s">
        <v>78</v>
      </c>
      <c r="C160" s="26">
        <v>139417</v>
      </c>
      <c r="D160" s="26" t="s">
        <v>2843</v>
      </c>
      <c r="E160" s="34">
        <v>0</v>
      </c>
      <c r="F160" s="34">
        <v>0</v>
      </c>
      <c r="G160" s="34">
        <v>0</v>
      </c>
      <c r="H160" s="34">
        <v>0</v>
      </c>
      <c r="I160" s="34">
        <v>0</v>
      </c>
      <c r="J160" s="34">
        <v>0</v>
      </c>
      <c r="K160" s="34">
        <v>0</v>
      </c>
      <c r="L160" s="34">
        <v>0</v>
      </c>
      <c r="M160" s="34">
        <v>0</v>
      </c>
      <c r="N160" s="34">
        <v>0</v>
      </c>
      <c r="O160" s="34">
        <v>600586.29</v>
      </c>
      <c r="P160" s="34">
        <v>496632.47</v>
      </c>
      <c r="Q160" s="34">
        <v>496632.47</v>
      </c>
    </row>
    <row r="161" spans="1:17" ht="15" thickBot="1" x14ac:dyDescent="0.4">
      <c r="A161" s="26" t="s">
        <v>50</v>
      </c>
      <c r="B161" s="26" t="s">
        <v>78</v>
      </c>
      <c r="C161" s="26">
        <v>139605</v>
      </c>
      <c r="D161" s="26" t="s">
        <v>1504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2050959.5</v>
      </c>
      <c r="N161" s="34">
        <v>1004078.03</v>
      </c>
      <c r="O161" s="34">
        <v>0</v>
      </c>
      <c r="P161" s="34">
        <v>0</v>
      </c>
      <c r="Q161" s="34">
        <v>0</v>
      </c>
    </row>
    <row r="162" spans="1:17" ht="15" thickBot="1" x14ac:dyDescent="0.4">
      <c r="A162" s="26" t="s">
        <v>50</v>
      </c>
      <c r="B162" s="26" t="s">
        <v>78</v>
      </c>
      <c r="C162" s="26">
        <v>139610</v>
      </c>
      <c r="D162" s="26" t="s">
        <v>187</v>
      </c>
      <c r="E162" s="34">
        <v>4978891.3899999997</v>
      </c>
      <c r="F162" s="34">
        <v>4978891.3899999997</v>
      </c>
      <c r="G162" s="34">
        <v>4973558.3899999997</v>
      </c>
      <c r="H162" s="34">
        <v>4973558.3899999997</v>
      </c>
      <c r="I162" s="34">
        <v>4973558.3899999997</v>
      </c>
      <c r="J162" s="34">
        <v>4922625.55</v>
      </c>
      <c r="K162" s="34">
        <v>4922625.55</v>
      </c>
      <c r="L162" s="34">
        <v>4922625.55</v>
      </c>
      <c r="M162" s="34">
        <v>4822354.59</v>
      </c>
      <c r="N162" s="34">
        <v>4822354.59</v>
      </c>
      <c r="O162" s="34">
        <v>4822354.59</v>
      </c>
      <c r="P162" s="34">
        <v>4724645.88</v>
      </c>
      <c r="Q162" s="34">
        <v>4724645.88</v>
      </c>
    </row>
    <row r="163" spans="1:17" ht="15" thickBot="1" x14ac:dyDescent="0.4">
      <c r="A163" s="26" t="s">
        <v>50</v>
      </c>
      <c r="B163" s="26" t="s">
        <v>78</v>
      </c>
      <c r="C163" s="26">
        <v>140000</v>
      </c>
      <c r="D163" s="26" t="s">
        <v>188</v>
      </c>
      <c r="E163" s="34">
        <v>0</v>
      </c>
      <c r="F163" s="34">
        <v>0</v>
      </c>
      <c r="G163" s="34">
        <v>0</v>
      </c>
      <c r="H163" s="34">
        <v>0</v>
      </c>
      <c r="I163" s="34">
        <v>0</v>
      </c>
      <c r="J163" s="34">
        <v>14784.27</v>
      </c>
      <c r="K163" s="34">
        <v>23831.68</v>
      </c>
      <c r="L163" s="34">
        <v>21346.29</v>
      </c>
      <c r="M163" s="34">
        <v>5211.7</v>
      </c>
      <c r="N163" s="34">
        <v>5925.23</v>
      </c>
      <c r="O163" s="34">
        <v>6285.44</v>
      </c>
      <c r="P163" s="34">
        <v>0</v>
      </c>
      <c r="Q163" s="34">
        <v>0</v>
      </c>
    </row>
    <row r="164" spans="1:17" ht="15" thickBot="1" x14ac:dyDescent="0.4">
      <c r="A164" s="26" t="s">
        <v>50</v>
      </c>
      <c r="B164" s="26" t="s">
        <v>78</v>
      </c>
      <c r="C164" s="26">
        <v>140001</v>
      </c>
      <c r="D164" s="26" t="s">
        <v>189</v>
      </c>
      <c r="E164" s="34">
        <v>0</v>
      </c>
      <c r="F164" s="34">
        <v>-15680.51</v>
      </c>
      <c r="G164" s="34">
        <v>-15680.51</v>
      </c>
      <c r="H164" s="34">
        <v>-15680.51</v>
      </c>
      <c r="I164" s="34">
        <v>-15680.51</v>
      </c>
      <c r="J164" s="34">
        <v>-15680.51</v>
      </c>
      <c r="K164" s="34">
        <v>-15680.51</v>
      </c>
      <c r="L164" s="34">
        <v>-15680.51</v>
      </c>
      <c r="M164" s="34">
        <v>-15680.51</v>
      </c>
      <c r="N164" s="34">
        <v>-15680.51</v>
      </c>
      <c r="O164" s="34">
        <v>-20563.03</v>
      </c>
      <c r="P164" s="34">
        <v>-28580.58</v>
      </c>
      <c r="Q164" s="34">
        <v>-28580.58</v>
      </c>
    </row>
    <row r="165" spans="1:17" ht="15" thickBot="1" x14ac:dyDescent="0.4">
      <c r="A165" s="26" t="s">
        <v>50</v>
      </c>
      <c r="B165" s="26" t="s">
        <v>78</v>
      </c>
      <c r="C165" s="26">
        <v>142002</v>
      </c>
      <c r="D165" s="26" t="s">
        <v>190</v>
      </c>
      <c r="E165" s="34">
        <v>0</v>
      </c>
      <c r="F165" s="34">
        <v>0</v>
      </c>
      <c r="G165" s="34">
        <v>0</v>
      </c>
      <c r="H165" s="34">
        <v>0</v>
      </c>
      <c r="I165" s="34">
        <v>0</v>
      </c>
      <c r="J165" s="34">
        <v>0</v>
      </c>
      <c r="K165" s="34">
        <v>0</v>
      </c>
      <c r="L165" s="34">
        <v>0</v>
      </c>
      <c r="M165" s="34">
        <v>0</v>
      </c>
      <c r="N165" s="34">
        <v>0</v>
      </c>
      <c r="O165" s="34">
        <v>0</v>
      </c>
      <c r="P165" s="34">
        <v>0</v>
      </c>
      <c r="Q165" s="34">
        <v>0</v>
      </c>
    </row>
    <row r="166" spans="1:17" ht="15" thickBot="1" x14ac:dyDescent="0.4">
      <c r="A166" s="26" t="s">
        <v>50</v>
      </c>
      <c r="B166" s="26" t="s">
        <v>78</v>
      </c>
      <c r="C166" s="26">
        <v>142003</v>
      </c>
      <c r="D166" s="26" t="s">
        <v>191</v>
      </c>
      <c r="E166" s="34">
        <v>0</v>
      </c>
      <c r="F166" s="34">
        <v>0</v>
      </c>
      <c r="G166" s="34">
        <v>0</v>
      </c>
      <c r="H166" s="34">
        <v>1975212.5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</row>
    <row r="167" spans="1:17" ht="15" thickBot="1" x14ac:dyDescent="0.4">
      <c r="A167" s="26" t="s">
        <v>50</v>
      </c>
      <c r="B167" s="26" t="s">
        <v>78</v>
      </c>
      <c r="C167" s="26">
        <v>142004</v>
      </c>
      <c r="D167" s="26" t="s">
        <v>192</v>
      </c>
      <c r="E167" s="34">
        <v>0</v>
      </c>
      <c r="F167" s="34">
        <v>0</v>
      </c>
      <c r="G167" s="34">
        <v>0</v>
      </c>
      <c r="H167" s="34">
        <v>0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v>314.39999999999998</v>
      </c>
      <c r="P167" s="34">
        <v>0</v>
      </c>
      <c r="Q167" s="34">
        <v>0</v>
      </c>
    </row>
    <row r="168" spans="1:17" ht="15" thickBot="1" x14ac:dyDescent="0.4">
      <c r="A168" s="26" t="s">
        <v>50</v>
      </c>
      <c r="B168" s="26" t="s">
        <v>78</v>
      </c>
      <c r="C168" s="26">
        <v>142005</v>
      </c>
      <c r="D168" s="26" t="s">
        <v>193</v>
      </c>
      <c r="E168" s="34">
        <v>2779490300.9499998</v>
      </c>
      <c r="F168" s="34">
        <v>2786153635.5799999</v>
      </c>
      <c r="G168" s="34">
        <v>2782650915.9400001</v>
      </c>
      <c r="H168" s="34">
        <v>2781492630.02</v>
      </c>
      <c r="I168" s="34">
        <v>2782730122.21</v>
      </c>
      <c r="J168" s="34">
        <v>2781719847.48</v>
      </c>
      <c r="K168" s="34">
        <v>2781126009.8499999</v>
      </c>
      <c r="L168" s="34">
        <v>2780528135</v>
      </c>
      <c r="M168" s="34">
        <v>2779869092.48</v>
      </c>
      <c r="N168" s="34">
        <v>2777946821.6300001</v>
      </c>
      <c r="O168" s="34">
        <v>2777361126.0100002</v>
      </c>
      <c r="P168" s="34">
        <v>2776952204.4499998</v>
      </c>
      <c r="Q168" s="34">
        <v>2776952204.4499998</v>
      </c>
    </row>
    <row r="169" spans="1:17" ht="15" thickBot="1" x14ac:dyDescent="0.4">
      <c r="A169" s="26" t="s">
        <v>50</v>
      </c>
      <c r="B169" s="26" t="s">
        <v>78</v>
      </c>
      <c r="C169" s="26">
        <v>142010</v>
      </c>
      <c r="D169" s="26" t="s">
        <v>194</v>
      </c>
      <c r="E169" s="34">
        <v>146415665.77000001</v>
      </c>
      <c r="F169" s="34">
        <v>146415665.77000001</v>
      </c>
      <c r="G169" s="34">
        <v>146415665.77000001</v>
      </c>
      <c r="H169" s="34">
        <v>146415665.77000001</v>
      </c>
      <c r="I169" s="34">
        <v>146415665.77000001</v>
      </c>
      <c r="J169" s="34">
        <v>146415665.77000001</v>
      </c>
      <c r="K169" s="34">
        <v>146415665.77000001</v>
      </c>
      <c r="L169" s="34">
        <v>146415665.77000001</v>
      </c>
      <c r="M169" s="34">
        <v>146415665.77000001</v>
      </c>
      <c r="N169" s="34">
        <v>146415665.77000001</v>
      </c>
      <c r="O169" s="34">
        <v>146415665.77000001</v>
      </c>
      <c r="P169" s="34">
        <v>146415665.77000001</v>
      </c>
      <c r="Q169" s="34">
        <v>146415665.77000001</v>
      </c>
    </row>
    <row r="170" spans="1:17" ht="15" thickBot="1" x14ac:dyDescent="0.4">
      <c r="A170" s="26" t="s">
        <v>50</v>
      </c>
      <c r="B170" s="26" t="s">
        <v>78</v>
      </c>
      <c r="C170" s="26">
        <v>142015</v>
      </c>
      <c r="D170" s="26" t="s">
        <v>195</v>
      </c>
      <c r="E170" s="34">
        <v>827502.89</v>
      </c>
      <c r="F170" s="34">
        <v>827502.89</v>
      </c>
      <c r="G170" s="34">
        <v>827502.89</v>
      </c>
      <c r="H170" s="34">
        <v>827502.89</v>
      </c>
      <c r="I170" s="34">
        <v>827502.89</v>
      </c>
      <c r="J170" s="34">
        <v>827502.89</v>
      </c>
      <c r="K170" s="34">
        <v>827502.89</v>
      </c>
      <c r="L170" s="34">
        <v>827502.89</v>
      </c>
      <c r="M170" s="34">
        <v>827502.89</v>
      </c>
      <c r="N170" s="34">
        <v>827502.89</v>
      </c>
      <c r="O170" s="34">
        <v>827502.89</v>
      </c>
      <c r="P170" s="34">
        <v>827502.89</v>
      </c>
      <c r="Q170" s="34">
        <v>827502.89</v>
      </c>
    </row>
    <row r="171" spans="1:17" ht="15" thickBot="1" x14ac:dyDescent="0.4">
      <c r="A171" s="26" t="s">
        <v>50</v>
      </c>
      <c r="B171" s="26" t="s">
        <v>78</v>
      </c>
      <c r="C171" s="26">
        <v>142020</v>
      </c>
      <c r="D171" s="26" t="s">
        <v>196</v>
      </c>
      <c r="E171" s="34">
        <v>-1162110.4099999999</v>
      </c>
      <c r="F171" s="34">
        <v>-1162110.4099999999</v>
      </c>
      <c r="G171" s="34">
        <v>-1162110.4099999999</v>
      </c>
      <c r="H171" s="34">
        <v>-1162110.4099999999</v>
      </c>
      <c r="I171" s="34">
        <v>-1162110.4099999999</v>
      </c>
      <c r="J171" s="34">
        <v>-1162110.4099999999</v>
      </c>
      <c r="K171" s="34">
        <v>-1162110.4099999999</v>
      </c>
      <c r="L171" s="34">
        <v>-1162110.4099999999</v>
      </c>
      <c r="M171" s="34">
        <v>-1162110.4099999999</v>
      </c>
      <c r="N171" s="34">
        <v>-1162110.4099999999</v>
      </c>
      <c r="O171" s="34">
        <v>-1162110.4099999999</v>
      </c>
      <c r="P171" s="34">
        <v>-1162110.4099999999</v>
      </c>
      <c r="Q171" s="34">
        <v>-1162110.4099999999</v>
      </c>
    </row>
    <row r="172" spans="1:17" ht="15" thickBot="1" x14ac:dyDescent="0.4">
      <c r="A172" s="26" t="s">
        <v>50</v>
      </c>
      <c r="B172" s="26" t="s">
        <v>78</v>
      </c>
      <c r="C172" s="26">
        <v>142025</v>
      </c>
      <c r="D172" s="26" t="s">
        <v>197</v>
      </c>
      <c r="E172" s="34">
        <v>-148773000</v>
      </c>
      <c r="F172" s="34">
        <v>-148773000</v>
      </c>
      <c r="G172" s="34">
        <v>-148773000</v>
      </c>
      <c r="H172" s="34">
        <v>-148773000</v>
      </c>
      <c r="I172" s="34">
        <v>-148773000</v>
      </c>
      <c r="J172" s="34">
        <v>-148773000</v>
      </c>
      <c r="K172" s="34">
        <v>-148773000</v>
      </c>
      <c r="L172" s="34">
        <v>-148773000</v>
      </c>
      <c r="M172" s="34">
        <v>-148773000</v>
      </c>
      <c r="N172" s="34">
        <v>-148773000</v>
      </c>
      <c r="O172" s="34">
        <v>-148773000</v>
      </c>
      <c r="P172" s="34">
        <v>-148773000</v>
      </c>
      <c r="Q172" s="34">
        <v>-148773000</v>
      </c>
    </row>
    <row r="173" spans="1:17" ht="15" thickBot="1" x14ac:dyDescent="0.4">
      <c r="A173" s="26" t="s">
        <v>50</v>
      </c>
      <c r="B173" s="26" t="s">
        <v>78</v>
      </c>
      <c r="C173" s="26">
        <v>142030</v>
      </c>
      <c r="D173" s="26" t="s">
        <v>198</v>
      </c>
      <c r="E173" s="34">
        <v>-28394030.199999999</v>
      </c>
      <c r="F173" s="34">
        <v>-29695104.809999999</v>
      </c>
      <c r="G173" s="34">
        <v>-29642733.48</v>
      </c>
      <c r="H173" s="34">
        <v>-29654014.469999999</v>
      </c>
      <c r="I173" s="34">
        <v>-28739519</v>
      </c>
      <c r="J173" s="34">
        <v>-27802646.489999998</v>
      </c>
      <c r="K173" s="34">
        <v>-28867363.82</v>
      </c>
      <c r="L173" s="34">
        <v>-28957369.449999999</v>
      </c>
      <c r="M173" s="34">
        <v>-33830160.310000002</v>
      </c>
      <c r="N173" s="34">
        <v>-38297889.869999997</v>
      </c>
      <c r="O173" s="34">
        <v>-39408660.229999997</v>
      </c>
      <c r="P173" s="34">
        <v>-25960487.940000001</v>
      </c>
      <c r="Q173" s="34">
        <v>-25960487.940000001</v>
      </c>
    </row>
    <row r="174" spans="1:17" ht="15" thickBot="1" x14ac:dyDescent="0.4">
      <c r="A174" s="26" t="s">
        <v>50</v>
      </c>
      <c r="B174" s="26" t="s">
        <v>78</v>
      </c>
      <c r="C174" s="26">
        <v>142035</v>
      </c>
      <c r="D174" s="26" t="s">
        <v>199</v>
      </c>
      <c r="E174" s="34">
        <v>970068.12</v>
      </c>
      <c r="F174" s="34">
        <v>970068.12</v>
      </c>
      <c r="G174" s="34">
        <v>970068.12</v>
      </c>
      <c r="H174" s="34">
        <v>970068.12</v>
      </c>
      <c r="I174" s="34">
        <v>970068.12</v>
      </c>
      <c r="J174" s="34">
        <v>970068.12</v>
      </c>
      <c r="K174" s="34">
        <v>970068.12</v>
      </c>
      <c r="L174" s="34">
        <v>970068.12</v>
      </c>
      <c r="M174" s="34">
        <v>970068.12</v>
      </c>
      <c r="N174" s="34">
        <v>970068.12</v>
      </c>
      <c r="O174" s="34">
        <v>970068.12</v>
      </c>
      <c r="P174" s="34">
        <v>970068.12</v>
      </c>
      <c r="Q174" s="34">
        <v>970068.12</v>
      </c>
    </row>
    <row r="175" spans="1:17" ht="15" thickBot="1" x14ac:dyDescent="0.4">
      <c r="A175" s="26" t="s">
        <v>50</v>
      </c>
      <c r="B175" s="26" t="s">
        <v>78</v>
      </c>
      <c r="C175" s="26">
        <v>142040</v>
      </c>
      <c r="D175" s="26" t="s">
        <v>200</v>
      </c>
      <c r="E175" s="34">
        <v>1213360788.3499999</v>
      </c>
      <c r="F175" s="34">
        <v>1221527398.5899999</v>
      </c>
      <c r="G175" s="34">
        <v>1240955960.0899999</v>
      </c>
      <c r="H175" s="34">
        <v>1245849767.74</v>
      </c>
      <c r="I175" s="34">
        <v>1259745495.1300001</v>
      </c>
      <c r="J175" s="34">
        <v>1274563748.52</v>
      </c>
      <c r="K175" s="34">
        <v>1283965636.6099999</v>
      </c>
      <c r="L175" s="34">
        <v>1310533663.3499999</v>
      </c>
      <c r="M175" s="34">
        <v>1317382870.78</v>
      </c>
      <c r="N175" s="34">
        <v>1340897072.3099999</v>
      </c>
      <c r="O175" s="34">
        <v>1342895853.28</v>
      </c>
      <c r="P175" s="34">
        <v>1378950763.0599999</v>
      </c>
      <c r="Q175" s="34">
        <v>1378950763.0599999</v>
      </c>
    </row>
    <row r="176" spans="1:17" ht="15" thickBot="1" x14ac:dyDescent="0.4">
      <c r="A176" s="26" t="s">
        <v>50</v>
      </c>
      <c r="B176" s="26" t="s">
        <v>78</v>
      </c>
      <c r="C176" s="26">
        <v>142045</v>
      </c>
      <c r="D176" s="26" t="s">
        <v>201</v>
      </c>
      <c r="E176" s="34">
        <v>5596861.5599999996</v>
      </c>
      <c r="F176" s="34">
        <v>5526033.7699999996</v>
      </c>
      <c r="G176" s="34">
        <v>5562441.1200000001</v>
      </c>
      <c r="H176" s="34">
        <v>5533312.04</v>
      </c>
      <c r="I176" s="34">
        <v>5625345.3099999996</v>
      </c>
      <c r="J176" s="34">
        <v>5637491.71</v>
      </c>
      <c r="K176" s="34">
        <v>5648596.8300000001</v>
      </c>
      <c r="L176" s="34">
        <v>5672624.5700000003</v>
      </c>
      <c r="M176" s="34">
        <v>6664825.5599999996</v>
      </c>
      <c r="N176" s="34">
        <v>7092989.2000000002</v>
      </c>
      <c r="O176" s="34">
        <v>7098432.4000000004</v>
      </c>
      <c r="P176" s="34">
        <v>10804586.060000001</v>
      </c>
      <c r="Q176" s="34">
        <v>10804586.060000001</v>
      </c>
    </row>
    <row r="177" spans="1:17" ht="15" thickBot="1" x14ac:dyDescent="0.4">
      <c r="A177" s="26" t="s">
        <v>50</v>
      </c>
      <c r="B177" s="26" t="s">
        <v>78</v>
      </c>
      <c r="C177" s="26">
        <v>142105</v>
      </c>
      <c r="D177" s="26" t="s">
        <v>202</v>
      </c>
      <c r="E177" s="34">
        <v>2415445.62</v>
      </c>
      <c r="F177" s="34">
        <v>2415445.62</v>
      </c>
      <c r="G177" s="34">
        <v>2519036.62</v>
      </c>
      <c r="H177" s="34">
        <v>2519036.62</v>
      </c>
      <c r="I177" s="34">
        <v>2594677.62</v>
      </c>
      <c r="J177" s="34">
        <v>2594677.62</v>
      </c>
      <c r="K177" s="34">
        <v>2594677.62</v>
      </c>
      <c r="L177" s="34">
        <v>2790519.62</v>
      </c>
      <c r="M177" s="34">
        <v>2790519.62</v>
      </c>
      <c r="N177" s="34">
        <v>2790519.62</v>
      </c>
      <c r="O177" s="34">
        <v>2790519.62</v>
      </c>
      <c r="P177" s="34">
        <v>2790519.62</v>
      </c>
      <c r="Q177" s="34">
        <v>2790519.62</v>
      </c>
    </row>
    <row r="178" spans="1:17" ht="15" thickBot="1" x14ac:dyDescent="0.4">
      <c r="A178" s="26" t="s">
        <v>50</v>
      </c>
      <c r="B178" s="26" t="s">
        <v>78</v>
      </c>
      <c r="C178" s="26">
        <v>142110</v>
      </c>
      <c r="D178" s="26" t="s">
        <v>203</v>
      </c>
      <c r="E178" s="34">
        <v>6360</v>
      </c>
      <c r="F178" s="34">
        <v>6360</v>
      </c>
      <c r="G178" s="34">
        <v>75641</v>
      </c>
      <c r="H178" s="34">
        <v>75641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</row>
    <row r="179" spans="1:17" ht="15" thickBot="1" x14ac:dyDescent="0.4">
      <c r="A179" s="26" t="s">
        <v>50</v>
      </c>
      <c r="B179" s="26" t="s">
        <v>78</v>
      </c>
      <c r="C179" s="26">
        <v>142215</v>
      </c>
      <c r="D179" s="26" t="s">
        <v>204</v>
      </c>
      <c r="E179" s="34">
        <v>-6334013.8899999997</v>
      </c>
      <c r="F179" s="34">
        <v>-6424288.0300000003</v>
      </c>
      <c r="G179" s="34">
        <v>-6523212.6799999997</v>
      </c>
      <c r="H179" s="34">
        <v>-6598578.8399999999</v>
      </c>
      <c r="I179" s="34">
        <v>-6657820.8399999999</v>
      </c>
      <c r="J179" s="34">
        <v>-7611019.2000000002</v>
      </c>
      <c r="K179" s="34">
        <v>-6639687.2199999997</v>
      </c>
      <c r="L179" s="34">
        <v>-6720638.7199999997</v>
      </c>
      <c r="M179" s="34">
        <v>-10489747.52</v>
      </c>
      <c r="N179" s="34">
        <v>-7142025.3099999996</v>
      </c>
      <c r="O179" s="34">
        <v>-7461959.5599999996</v>
      </c>
      <c r="P179" s="34">
        <v>-20512883.469999999</v>
      </c>
      <c r="Q179" s="34">
        <v>-20512883.469999999</v>
      </c>
    </row>
    <row r="180" spans="1:17" ht="15" thickBot="1" x14ac:dyDescent="0.4">
      <c r="A180" s="26" t="s">
        <v>50</v>
      </c>
      <c r="B180" s="26" t="s">
        <v>78</v>
      </c>
      <c r="C180" s="26">
        <v>142225</v>
      </c>
      <c r="D180" s="26" t="s">
        <v>205</v>
      </c>
      <c r="E180" s="34">
        <v>87799582.420000002</v>
      </c>
      <c r="F180" s="34">
        <v>89592134.200000003</v>
      </c>
      <c r="G180" s="34">
        <v>93043876.969999999</v>
      </c>
      <c r="H180" s="34">
        <v>105844629.39</v>
      </c>
      <c r="I180" s="34">
        <v>117547737.20999999</v>
      </c>
      <c r="J180" s="34">
        <v>130754913.38</v>
      </c>
      <c r="K180" s="34">
        <v>142193938.30000001</v>
      </c>
      <c r="L180" s="34">
        <v>149188657.94</v>
      </c>
      <c r="M180" s="34">
        <v>163715445.38</v>
      </c>
      <c r="N180" s="34">
        <v>163032934.16999999</v>
      </c>
      <c r="O180" s="34">
        <v>181680673.97</v>
      </c>
      <c r="P180" s="34">
        <v>164855973.36000001</v>
      </c>
      <c r="Q180" s="34">
        <v>164855973.36000001</v>
      </c>
    </row>
    <row r="181" spans="1:17" ht="15" thickBot="1" x14ac:dyDescent="0.4">
      <c r="A181" s="26" t="s">
        <v>50</v>
      </c>
      <c r="B181" s="26" t="s">
        <v>78</v>
      </c>
      <c r="C181" s="26">
        <v>142305</v>
      </c>
      <c r="D181" s="26" t="s">
        <v>206</v>
      </c>
      <c r="E181" s="34">
        <v>4513899.24</v>
      </c>
      <c r="F181" s="34">
        <v>4513899.24</v>
      </c>
      <c r="G181" s="34">
        <v>4513899.24</v>
      </c>
      <c r="H181" s="34">
        <v>4513899.24</v>
      </c>
      <c r="I181" s="34">
        <v>4513899.24</v>
      </c>
      <c r="J181" s="34">
        <v>4513899.24</v>
      </c>
      <c r="K181" s="34">
        <v>4513899.24</v>
      </c>
      <c r="L181" s="34">
        <v>4513899.24</v>
      </c>
      <c r="M181" s="34">
        <v>4513899.24</v>
      </c>
      <c r="N181" s="34">
        <v>4513899.24</v>
      </c>
      <c r="O181" s="34">
        <v>4513899.24</v>
      </c>
      <c r="P181" s="34">
        <v>4513899.24</v>
      </c>
      <c r="Q181" s="34">
        <v>4513899.24</v>
      </c>
    </row>
    <row r="182" spans="1:17" ht="15" thickBot="1" x14ac:dyDescent="0.4">
      <c r="A182" s="26" t="s">
        <v>50</v>
      </c>
      <c r="B182" s="26" t="s">
        <v>78</v>
      </c>
      <c r="C182" s="26">
        <v>142310</v>
      </c>
      <c r="D182" s="26" t="s">
        <v>207</v>
      </c>
      <c r="E182" s="34">
        <v>6660213.9900000002</v>
      </c>
      <c r="F182" s="34">
        <v>6660213.9900000002</v>
      </c>
      <c r="G182" s="34">
        <v>6660213.9900000002</v>
      </c>
      <c r="H182" s="34">
        <v>6660213.9900000002</v>
      </c>
      <c r="I182" s="34">
        <v>6660213.9900000002</v>
      </c>
      <c r="J182" s="34">
        <v>6660213.9900000002</v>
      </c>
      <c r="K182" s="34">
        <v>6660213.9900000002</v>
      </c>
      <c r="L182" s="34">
        <v>6660213.9900000002</v>
      </c>
      <c r="M182" s="34">
        <v>6660213.9900000002</v>
      </c>
      <c r="N182" s="34">
        <v>6660213.9900000002</v>
      </c>
      <c r="O182" s="34">
        <v>6660213.9900000002</v>
      </c>
      <c r="P182" s="34">
        <v>6660213.9900000002</v>
      </c>
      <c r="Q182" s="34">
        <v>6660213.9900000002</v>
      </c>
    </row>
    <row r="183" spans="1:17" ht="15" thickBot="1" x14ac:dyDescent="0.4">
      <c r="A183" s="26" t="s">
        <v>50</v>
      </c>
      <c r="B183" s="26" t="s">
        <v>78</v>
      </c>
      <c r="C183" s="26">
        <v>142315</v>
      </c>
      <c r="D183" s="26" t="s">
        <v>208</v>
      </c>
      <c r="E183" s="34">
        <v>1111928.98</v>
      </c>
      <c r="F183" s="34">
        <v>1111928.98</v>
      </c>
      <c r="G183" s="34">
        <v>1111928.98</v>
      </c>
      <c r="H183" s="34">
        <v>1111928.98</v>
      </c>
      <c r="I183" s="34">
        <v>1111928.98</v>
      </c>
      <c r="J183" s="34">
        <v>1111928.98</v>
      </c>
      <c r="K183" s="34">
        <v>1111928.98</v>
      </c>
      <c r="L183" s="34">
        <v>1111928.98</v>
      </c>
      <c r="M183" s="34">
        <v>1111928.98</v>
      </c>
      <c r="N183" s="34">
        <v>1111928.98</v>
      </c>
      <c r="O183" s="34">
        <v>1111928.98</v>
      </c>
      <c r="P183" s="34">
        <v>1111928.98</v>
      </c>
      <c r="Q183" s="34">
        <v>1111928.98</v>
      </c>
    </row>
    <row r="184" spans="1:17" ht="15" thickBot="1" x14ac:dyDescent="0.4">
      <c r="A184" s="26" t="s">
        <v>50</v>
      </c>
      <c r="B184" s="26" t="s">
        <v>78</v>
      </c>
      <c r="C184" s="26">
        <v>142320</v>
      </c>
      <c r="D184" s="26" t="s">
        <v>209</v>
      </c>
      <c r="E184" s="34">
        <v>2691335.28</v>
      </c>
      <c r="F184" s="34">
        <v>2691335.28</v>
      </c>
      <c r="G184" s="34">
        <v>2691335.28</v>
      </c>
      <c r="H184" s="34">
        <v>2691335.28</v>
      </c>
      <c r="I184" s="34">
        <v>2691335.28</v>
      </c>
      <c r="J184" s="34">
        <v>2691335.28</v>
      </c>
      <c r="K184" s="34">
        <v>2691335.28</v>
      </c>
      <c r="L184" s="34">
        <v>2691335.28</v>
      </c>
      <c r="M184" s="34">
        <v>2691335.28</v>
      </c>
      <c r="N184" s="34">
        <v>2691335.28</v>
      </c>
      <c r="O184" s="34">
        <v>2691335.28</v>
      </c>
      <c r="P184" s="34">
        <v>2691335.28</v>
      </c>
      <c r="Q184" s="34">
        <v>2691335.28</v>
      </c>
    </row>
    <row r="185" spans="1:17" ht="15" thickBot="1" x14ac:dyDescent="0.4">
      <c r="A185" s="26" t="s">
        <v>50</v>
      </c>
      <c r="B185" s="26" t="s">
        <v>78</v>
      </c>
      <c r="C185" s="26">
        <v>142325</v>
      </c>
      <c r="D185" s="26" t="s">
        <v>210</v>
      </c>
      <c r="E185" s="34">
        <v>8001510.9199999999</v>
      </c>
      <c r="F185" s="34">
        <v>8001510.9199999999</v>
      </c>
      <c r="G185" s="34">
        <v>8001510.9199999999</v>
      </c>
      <c r="H185" s="34">
        <v>8001510.9199999999</v>
      </c>
      <c r="I185" s="34">
        <v>8001510.9199999999</v>
      </c>
      <c r="J185" s="34">
        <v>8001510.9199999999</v>
      </c>
      <c r="K185" s="34">
        <v>8001510.9199999999</v>
      </c>
      <c r="L185" s="34">
        <v>8001510.9199999999</v>
      </c>
      <c r="M185" s="34">
        <v>8001510.9199999999</v>
      </c>
      <c r="N185" s="34">
        <v>8001510.9199999999</v>
      </c>
      <c r="O185" s="34">
        <v>8001510.9199999999</v>
      </c>
      <c r="P185" s="34">
        <v>8001510.9199999999</v>
      </c>
      <c r="Q185" s="34">
        <v>8001510.9199999999</v>
      </c>
    </row>
    <row r="186" spans="1:17" ht="15" thickBot="1" x14ac:dyDescent="0.4">
      <c r="A186" s="26" t="s">
        <v>50</v>
      </c>
      <c r="B186" s="26" t="s">
        <v>78</v>
      </c>
      <c r="C186" s="26">
        <v>142330</v>
      </c>
      <c r="D186" s="26" t="s">
        <v>211</v>
      </c>
      <c r="E186" s="34">
        <v>1243759.1299999999</v>
      </c>
      <c r="F186" s="34">
        <v>1243759.1299999999</v>
      </c>
      <c r="G186" s="34">
        <v>1243759.1299999999</v>
      </c>
      <c r="H186" s="34">
        <v>1243759.1299999999</v>
      </c>
      <c r="I186" s="34">
        <v>1243759.1299999999</v>
      </c>
      <c r="J186" s="34">
        <v>1243759.1299999999</v>
      </c>
      <c r="K186" s="34">
        <v>1243759.1299999999</v>
      </c>
      <c r="L186" s="34">
        <v>1243759.1299999999</v>
      </c>
      <c r="M186" s="34">
        <v>1243759.1299999999</v>
      </c>
      <c r="N186" s="34">
        <v>1243759.1299999999</v>
      </c>
      <c r="O186" s="34">
        <v>1243759.1299999999</v>
      </c>
      <c r="P186" s="34">
        <v>1243759.1299999999</v>
      </c>
      <c r="Q186" s="34">
        <v>1243759.1299999999</v>
      </c>
    </row>
    <row r="187" spans="1:17" ht="15" thickBot="1" x14ac:dyDescent="0.4">
      <c r="A187" s="26" t="s">
        <v>50</v>
      </c>
      <c r="B187" s="26" t="s">
        <v>78</v>
      </c>
      <c r="C187" s="26">
        <v>142335</v>
      </c>
      <c r="D187" s="26" t="s">
        <v>212</v>
      </c>
      <c r="E187" s="34">
        <v>1169762.17</v>
      </c>
      <c r="F187" s="34">
        <v>1169762.17</v>
      </c>
      <c r="G187" s="34">
        <v>1169762.17</v>
      </c>
      <c r="H187" s="34">
        <v>1169762.17</v>
      </c>
      <c r="I187" s="34">
        <v>1169762.17</v>
      </c>
      <c r="J187" s="34">
        <v>1169762.17</v>
      </c>
      <c r="K187" s="34">
        <v>1169762.17</v>
      </c>
      <c r="L187" s="34">
        <v>1169762.17</v>
      </c>
      <c r="M187" s="34">
        <v>1169762.17</v>
      </c>
      <c r="N187" s="34">
        <v>1169762.17</v>
      </c>
      <c r="O187" s="34">
        <v>1169762.17</v>
      </c>
      <c r="P187" s="34">
        <v>1169762.17</v>
      </c>
      <c r="Q187" s="34">
        <v>1169762.17</v>
      </c>
    </row>
    <row r="188" spans="1:17" ht="15" thickBot="1" x14ac:dyDescent="0.4">
      <c r="A188" s="26" t="s">
        <v>50</v>
      </c>
      <c r="B188" s="26" t="s">
        <v>78</v>
      </c>
      <c r="C188" s="26">
        <v>142340</v>
      </c>
      <c r="D188" s="26" t="s">
        <v>213</v>
      </c>
      <c r="E188" s="34">
        <v>12828.79</v>
      </c>
      <c r="F188" s="34">
        <v>12828.79</v>
      </c>
      <c r="G188" s="34">
        <v>12828.79</v>
      </c>
      <c r="H188" s="34">
        <v>12828.79</v>
      </c>
      <c r="I188" s="34">
        <v>12828.79</v>
      </c>
      <c r="J188" s="34">
        <v>12828.79</v>
      </c>
      <c r="K188" s="34">
        <v>12828.79</v>
      </c>
      <c r="L188" s="34">
        <v>12828.79</v>
      </c>
      <c r="M188" s="34">
        <v>12828.79</v>
      </c>
      <c r="N188" s="34">
        <v>12828.79</v>
      </c>
      <c r="O188" s="34">
        <v>12828.79</v>
      </c>
      <c r="P188" s="34">
        <v>12828.79</v>
      </c>
      <c r="Q188" s="34">
        <v>12828.79</v>
      </c>
    </row>
    <row r="189" spans="1:17" ht="15" thickBot="1" x14ac:dyDescent="0.4">
      <c r="A189" s="26" t="s">
        <v>50</v>
      </c>
      <c r="B189" s="26" t="s">
        <v>78</v>
      </c>
      <c r="C189" s="26">
        <v>142405</v>
      </c>
      <c r="D189" s="26" t="s">
        <v>214</v>
      </c>
      <c r="E189" s="34">
        <v>1946033.46</v>
      </c>
      <c r="F189" s="34">
        <v>1946033.46</v>
      </c>
      <c r="G189" s="34">
        <v>1946033.46</v>
      </c>
      <c r="H189" s="34">
        <v>1946033.46</v>
      </c>
      <c r="I189" s="34">
        <v>1946033.46</v>
      </c>
      <c r="J189" s="34">
        <v>1946033.46</v>
      </c>
      <c r="K189" s="34">
        <v>1946033.46</v>
      </c>
      <c r="L189" s="34">
        <v>1946033.46</v>
      </c>
      <c r="M189" s="34">
        <v>1946033.46</v>
      </c>
      <c r="N189" s="34">
        <v>1946033.46</v>
      </c>
      <c r="O189" s="34">
        <v>1946033.46</v>
      </c>
      <c r="P189" s="34">
        <v>1946033.46</v>
      </c>
      <c r="Q189" s="34">
        <v>1946033.46</v>
      </c>
    </row>
    <row r="190" spans="1:17" ht="15" thickBot="1" x14ac:dyDescent="0.4">
      <c r="A190" s="26" t="s">
        <v>50</v>
      </c>
      <c r="B190" s="26" t="s">
        <v>78</v>
      </c>
      <c r="C190" s="26">
        <v>142410</v>
      </c>
      <c r="D190" s="26" t="s">
        <v>215</v>
      </c>
      <c r="E190" s="34">
        <v>125101.86</v>
      </c>
      <c r="F190" s="34">
        <v>125101.86</v>
      </c>
      <c r="G190" s="34">
        <v>125101.86</v>
      </c>
      <c r="H190" s="34">
        <v>125101.86</v>
      </c>
      <c r="I190" s="34">
        <v>125101.86</v>
      </c>
      <c r="J190" s="34">
        <v>125101.86</v>
      </c>
      <c r="K190" s="34">
        <v>125101.86</v>
      </c>
      <c r="L190" s="34">
        <v>125101.86</v>
      </c>
      <c r="M190" s="34">
        <v>125101.86</v>
      </c>
      <c r="N190" s="34">
        <v>125101.86</v>
      </c>
      <c r="O190" s="34">
        <v>125101.86</v>
      </c>
      <c r="P190" s="34">
        <v>125101.86</v>
      </c>
      <c r="Q190" s="34">
        <v>125101.86</v>
      </c>
    </row>
    <row r="191" spans="1:17" ht="15" thickBot="1" x14ac:dyDescent="0.4">
      <c r="A191" s="26" t="s">
        <v>50</v>
      </c>
      <c r="B191" s="26" t="s">
        <v>78</v>
      </c>
      <c r="C191" s="26">
        <v>142415</v>
      </c>
      <c r="D191" s="26" t="s">
        <v>216</v>
      </c>
      <c r="E191" s="34">
        <v>5885574.3300000001</v>
      </c>
      <c r="F191" s="34">
        <v>5885574.3300000001</v>
      </c>
      <c r="G191" s="34">
        <v>5885574.3300000001</v>
      </c>
      <c r="H191" s="34">
        <v>5885574.3300000001</v>
      </c>
      <c r="I191" s="34">
        <v>5885574.3300000001</v>
      </c>
      <c r="J191" s="34">
        <v>5885574.3300000001</v>
      </c>
      <c r="K191" s="34">
        <v>5885574.3300000001</v>
      </c>
      <c r="L191" s="34">
        <v>5885574.3300000001</v>
      </c>
      <c r="M191" s="34">
        <v>5885574.3300000001</v>
      </c>
      <c r="N191" s="34">
        <v>5885574.3300000001</v>
      </c>
      <c r="O191" s="34">
        <v>5885574.3300000001</v>
      </c>
      <c r="P191" s="34">
        <v>5885574.3300000001</v>
      </c>
      <c r="Q191" s="34">
        <v>5885574.3300000001</v>
      </c>
    </row>
    <row r="192" spans="1:17" ht="15" thickBot="1" x14ac:dyDescent="0.4">
      <c r="A192" s="26" t="s">
        <v>50</v>
      </c>
      <c r="B192" s="26" t="s">
        <v>78</v>
      </c>
      <c r="C192" s="26">
        <v>142420</v>
      </c>
      <c r="D192" s="26" t="s">
        <v>217</v>
      </c>
      <c r="E192" s="34">
        <v>64906.32</v>
      </c>
      <c r="F192" s="34">
        <v>64906.32</v>
      </c>
      <c r="G192" s="34">
        <v>64906.32</v>
      </c>
      <c r="H192" s="34">
        <v>64906.32</v>
      </c>
      <c r="I192" s="34">
        <v>64906.32</v>
      </c>
      <c r="J192" s="34">
        <v>64906.32</v>
      </c>
      <c r="K192" s="34">
        <v>64906.32</v>
      </c>
      <c r="L192" s="34">
        <v>64906.32</v>
      </c>
      <c r="M192" s="34">
        <v>64906.32</v>
      </c>
      <c r="N192" s="34">
        <v>64906.32</v>
      </c>
      <c r="O192" s="34">
        <v>64906.32</v>
      </c>
      <c r="P192" s="34">
        <v>64906.32</v>
      </c>
      <c r="Q192" s="34">
        <v>64906.32</v>
      </c>
    </row>
    <row r="193" spans="1:17" ht="15" thickBot="1" x14ac:dyDescent="0.4">
      <c r="A193" s="26" t="s">
        <v>50</v>
      </c>
      <c r="B193" s="26" t="s">
        <v>78</v>
      </c>
      <c r="C193" s="26">
        <v>142425</v>
      </c>
      <c r="D193" s="26" t="s">
        <v>218</v>
      </c>
      <c r="E193" s="34">
        <v>58083787.049999997</v>
      </c>
      <c r="F193" s="34">
        <v>58083787.049999997</v>
      </c>
      <c r="G193" s="34">
        <v>58083787.049999997</v>
      </c>
      <c r="H193" s="34">
        <v>58083787.049999997</v>
      </c>
      <c r="I193" s="34">
        <v>58083787.049999997</v>
      </c>
      <c r="J193" s="34">
        <v>58083787.049999997</v>
      </c>
      <c r="K193" s="34">
        <v>58083787.049999997</v>
      </c>
      <c r="L193" s="34">
        <v>58083787.049999997</v>
      </c>
      <c r="M193" s="34">
        <v>58083787.049999997</v>
      </c>
      <c r="N193" s="34">
        <v>58083787.049999997</v>
      </c>
      <c r="O193" s="34">
        <v>58083787.049999997</v>
      </c>
      <c r="P193" s="34">
        <v>58083787.049999997</v>
      </c>
      <c r="Q193" s="34">
        <v>58083787.049999997</v>
      </c>
    </row>
    <row r="194" spans="1:17" ht="15" thickBot="1" x14ac:dyDescent="0.4">
      <c r="A194" s="26" t="s">
        <v>50</v>
      </c>
      <c r="B194" s="26" t="s">
        <v>78</v>
      </c>
      <c r="C194" s="26">
        <v>142426</v>
      </c>
      <c r="D194" s="26" t="s">
        <v>219</v>
      </c>
      <c r="E194" s="34">
        <v>0</v>
      </c>
      <c r="F194" s="34">
        <v>0</v>
      </c>
      <c r="G194" s="34">
        <v>0</v>
      </c>
      <c r="H194" s="34">
        <v>0</v>
      </c>
      <c r="I194" s="34">
        <v>0</v>
      </c>
      <c r="J194" s="34">
        <v>0</v>
      </c>
      <c r="K194" s="34">
        <v>0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0</v>
      </c>
    </row>
    <row r="195" spans="1:17" ht="15" thickBot="1" x14ac:dyDescent="0.4">
      <c r="A195" s="26" t="s">
        <v>50</v>
      </c>
      <c r="B195" s="26" t="s">
        <v>78</v>
      </c>
      <c r="C195" s="26">
        <v>142430</v>
      </c>
      <c r="D195" s="26" t="s">
        <v>220</v>
      </c>
      <c r="E195" s="34">
        <v>438739</v>
      </c>
      <c r="F195" s="34">
        <v>438739</v>
      </c>
      <c r="G195" s="34">
        <v>438739</v>
      </c>
      <c r="H195" s="34">
        <v>438739</v>
      </c>
      <c r="I195" s="34">
        <v>438739</v>
      </c>
      <c r="J195" s="34">
        <v>438739</v>
      </c>
      <c r="K195" s="34">
        <v>438739</v>
      </c>
      <c r="L195" s="34">
        <v>438739</v>
      </c>
      <c r="M195" s="34">
        <v>438739</v>
      </c>
      <c r="N195" s="34">
        <v>438739</v>
      </c>
      <c r="O195" s="34">
        <v>438739</v>
      </c>
      <c r="P195" s="34">
        <v>438739</v>
      </c>
      <c r="Q195" s="34">
        <v>438739</v>
      </c>
    </row>
    <row r="196" spans="1:17" ht="15" thickBot="1" x14ac:dyDescent="0.4">
      <c r="A196" s="26" t="s">
        <v>50</v>
      </c>
      <c r="B196" s="26" t="s">
        <v>78</v>
      </c>
      <c r="C196" s="26">
        <v>142435</v>
      </c>
      <c r="D196" s="26" t="s">
        <v>221</v>
      </c>
      <c r="E196" s="34">
        <v>311725.03000000003</v>
      </c>
      <c r="F196" s="34">
        <v>311725.03000000003</v>
      </c>
      <c r="G196" s="34">
        <v>311725.03000000003</v>
      </c>
      <c r="H196" s="34">
        <v>311725.03000000003</v>
      </c>
      <c r="I196" s="34">
        <v>311725.03000000003</v>
      </c>
      <c r="J196" s="34">
        <v>311725.03000000003</v>
      </c>
      <c r="K196" s="34">
        <v>311725.03000000003</v>
      </c>
      <c r="L196" s="34">
        <v>311725.03000000003</v>
      </c>
      <c r="M196" s="34">
        <v>311725.03000000003</v>
      </c>
      <c r="N196" s="34">
        <v>311725.03000000003</v>
      </c>
      <c r="O196" s="34">
        <v>311725.03000000003</v>
      </c>
      <c r="P196" s="34">
        <v>311725.03000000003</v>
      </c>
      <c r="Q196" s="34">
        <v>311725.03000000003</v>
      </c>
    </row>
    <row r="197" spans="1:17" ht="15" thickBot="1" x14ac:dyDescent="0.4">
      <c r="A197" s="26" t="s">
        <v>50</v>
      </c>
      <c r="B197" s="26" t="s">
        <v>78</v>
      </c>
      <c r="C197" s="26">
        <v>142440</v>
      </c>
      <c r="D197" s="26" t="s">
        <v>222</v>
      </c>
      <c r="E197" s="34">
        <v>3507589.83</v>
      </c>
      <c r="F197" s="34">
        <v>3507589.83</v>
      </c>
      <c r="G197" s="34">
        <v>3507589.83</v>
      </c>
      <c r="H197" s="34">
        <v>3507589.83</v>
      </c>
      <c r="I197" s="34">
        <v>3507589.83</v>
      </c>
      <c r="J197" s="34">
        <v>3507589.83</v>
      </c>
      <c r="K197" s="34">
        <v>3507589.83</v>
      </c>
      <c r="L197" s="34">
        <v>3507589.83</v>
      </c>
      <c r="M197" s="34">
        <v>3507589.83</v>
      </c>
      <c r="N197" s="34">
        <v>3507589.83</v>
      </c>
      <c r="O197" s="34">
        <v>3507589.83</v>
      </c>
      <c r="P197" s="34">
        <v>3507589.83</v>
      </c>
      <c r="Q197" s="34">
        <v>3507589.83</v>
      </c>
    </row>
    <row r="198" spans="1:17" ht="15" thickBot="1" x14ac:dyDescent="0.4">
      <c r="A198" s="26" t="s">
        <v>50</v>
      </c>
      <c r="B198" s="26" t="s">
        <v>78</v>
      </c>
      <c r="C198" s="26">
        <v>142604</v>
      </c>
      <c r="D198" s="26" t="s">
        <v>2844</v>
      </c>
      <c r="E198" s="34">
        <v>0</v>
      </c>
      <c r="F198" s="34">
        <v>0</v>
      </c>
      <c r="G198" s="34">
        <v>0</v>
      </c>
      <c r="H198" s="34">
        <v>0</v>
      </c>
      <c r="I198" s="34">
        <v>0</v>
      </c>
      <c r="J198" s="34">
        <v>452491.01</v>
      </c>
      <c r="K198" s="34">
        <v>508925.02</v>
      </c>
      <c r="L198" s="34">
        <v>564906.77</v>
      </c>
      <c r="M198" s="34">
        <v>627046.52</v>
      </c>
      <c r="N198" s="34">
        <v>696021.64</v>
      </c>
      <c r="O198" s="34">
        <v>784594.59</v>
      </c>
      <c r="P198" s="34">
        <v>1644022.35</v>
      </c>
      <c r="Q198" s="34">
        <v>1644022.35</v>
      </c>
    </row>
    <row r="199" spans="1:17" ht="15" thickBot="1" x14ac:dyDescent="0.4">
      <c r="A199" s="26" t="s">
        <v>50</v>
      </c>
      <c r="B199" s="26" t="s">
        <v>78</v>
      </c>
      <c r="C199" s="26">
        <v>142605</v>
      </c>
      <c r="D199" s="26" t="s">
        <v>223</v>
      </c>
      <c r="E199" s="34">
        <v>6912202.4699999997</v>
      </c>
      <c r="F199" s="34">
        <v>7122931.0099999998</v>
      </c>
      <c r="G199" s="34">
        <v>6621470.8700000001</v>
      </c>
      <c r="H199" s="34">
        <v>6801637.25</v>
      </c>
      <c r="I199" s="34">
        <v>7109501.5300000003</v>
      </c>
      <c r="J199" s="34">
        <v>6722548.2300000004</v>
      </c>
      <c r="K199" s="34">
        <v>6984267.8099999996</v>
      </c>
      <c r="L199" s="34">
        <v>7348057.4100000001</v>
      </c>
      <c r="M199" s="34">
        <v>7689396.4400000004</v>
      </c>
      <c r="N199" s="34">
        <v>8103262.6399999997</v>
      </c>
      <c r="O199" s="34">
        <v>8489727.8699999992</v>
      </c>
      <c r="P199" s="34">
        <v>9312993.2899999991</v>
      </c>
      <c r="Q199" s="34">
        <v>9312993.2899999991</v>
      </c>
    </row>
    <row r="200" spans="1:17" ht="15" thickBot="1" x14ac:dyDescent="0.4">
      <c r="A200" s="26" t="s">
        <v>50</v>
      </c>
      <c r="B200" s="26" t="s">
        <v>78</v>
      </c>
      <c r="C200" s="26">
        <v>142606</v>
      </c>
      <c r="D200" s="26" t="s">
        <v>1582</v>
      </c>
      <c r="E200" s="34">
        <v>0</v>
      </c>
      <c r="F200" s="34">
        <v>0</v>
      </c>
      <c r="G200" s="34">
        <v>2824.97</v>
      </c>
      <c r="H200" s="34">
        <v>2824.97</v>
      </c>
      <c r="I200" s="34">
        <v>6213.27</v>
      </c>
      <c r="J200" s="34">
        <v>6213.27</v>
      </c>
      <c r="K200" s="34">
        <v>6213.27</v>
      </c>
      <c r="L200" s="34">
        <v>6213.27</v>
      </c>
      <c r="M200" s="34">
        <v>6213.27</v>
      </c>
      <c r="N200" s="34">
        <v>6213.27</v>
      </c>
      <c r="O200" s="34">
        <v>6213.27</v>
      </c>
      <c r="P200" s="34">
        <v>6213.27</v>
      </c>
      <c r="Q200" s="34">
        <v>6213.27</v>
      </c>
    </row>
    <row r="201" spans="1:17" ht="15" thickBot="1" x14ac:dyDescent="0.4">
      <c r="A201" s="26" t="s">
        <v>50</v>
      </c>
      <c r="B201" s="26" t="s">
        <v>78</v>
      </c>
      <c r="C201" s="26">
        <v>145003</v>
      </c>
      <c r="D201" s="26" t="s">
        <v>224</v>
      </c>
      <c r="E201" s="34">
        <v>67302147.519999996</v>
      </c>
      <c r="F201" s="34">
        <v>67478948.569999993</v>
      </c>
      <c r="G201" s="34">
        <v>68044618.980000004</v>
      </c>
      <c r="H201" s="34">
        <v>71206969.819999993</v>
      </c>
      <c r="I201" s="34">
        <v>72175455.849999994</v>
      </c>
      <c r="J201" s="34">
        <v>73478389.590000004</v>
      </c>
      <c r="K201" s="34">
        <v>74618021.379999995</v>
      </c>
      <c r="L201" s="34">
        <v>76313690.049999997</v>
      </c>
      <c r="M201" s="34">
        <v>78073976.319999993</v>
      </c>
      <c r="N201" s="34">
        <v>79730224.359999999</v>
      </c>
      <c r="O201" s="34">
        <v>81873350.340000004</v>
      </c>
      <c r="P201" s="34">
        <v>83239297.329999998</v>
      </c>
      <c r="Q201" s="34">
        <v>83239297.329999998</v>
      </c>
    </row>
    <row r="202" spans="1:17" ht="15" thickBot="1" x14ac:dyDescent="0.4">
      <c r="A202" s="26" t="s">
        <v>50</v>
      </c>
      <c r="B202" s="26" t="s">
        <v>78</v>
      </c>
      <c r="C202" s="26">
        <v>145006</v>
      </c>
      <c r="D202" s="26" t="s">
        <v>225</v>
      </c>
      <c r="E202" s="34">
        <v>10358916.07</v>
      </c>
      <c r="F202" s="34">
        <v>10399271.140000001</v>
      </c>
      <c r="G202" s="34">
        <v>10326974.99</v>
      </c>
      <c r="H202" s="34">
        <v>10158660.77</v>
      </c>
      <c r="I202" s="34">
        <v>10199317.869999999</v>
      </c>
      <c r="J202" s="34">
        <v>10239674.140000001</v>
      </c>
      <c r="K202" s="34">
        <v>10177961</v>
      </c>
      <c r="L202" s="34">
        <v>10184675.630000001</v>
      </c>
      <c r="M202" s="34">
        <v>10217946.640000001</v>
      </c>
      <c r="N202" s="34">
        <v>10075931.300000001</v>
      </c>
      <c r="O202" s="34">
        <v>10117418.52</v>
      </c>
      <c r="P202" s="34">
        <v>10159074.880000001</v>
      </c>
      <c r="Q202" s="34">
        <v>10159074.880000001</v>
      </c>
    </row>
    <row r="203" spans="1:17" ht="15" thickBot="1" x14ac:dyDescent="0.4">
      <c r="A203" s="26" t="s">
        <v>50</v>
      </c>
      <c r="B203" s="26" t="s">
        <v>78</v>
      </c>
      <c r="C203" s="26">
        <v>145009</v>
      </c>
      <c r="D203" s="26" t="s">
        <v>226</v>
      </c>
      <c r="E203" s="34">
        <v>320563.51</v>
      </c>
      <c r="F203" s="34">
        <v>377513.32</v>
      </c>
      <c r="G203" s="34">
        <v>434356.24</v>
      </c>
      <c r="H203" s="34">
        <v>491095.21</v>
      </c>
      <c r="I203" s="34">
        <v>547774.47</v>
      </c>
      <c r="J203" s="34">
        <v>604453.73</v>
      </c>
      <c r="K203" s="34">
        <v>661103.02</v>
      </c>
      <c r="L203" s="34">
        <v>717917.99</v>
      </c>
      <c r="M203" s="34">
        <v>774819.17</v>
      </c>
      <c r="N203" s="34">
        <v>831575.85</v>
      </c>
      <c r="O203" s="34">
        <v>888297.46</v>
      </c>
      <c r="P203" s="34">
        <v>944997.49</v>
      </c>
      <c r="Q203" s="34">
        <v>944997.49</v>
      </c>
    </row>
    <row r="204" spans="1:17" ht="15" thickBot="1" x14ac:dyDescent="0.4">
      <c r="A204" s="26" t="s">
        <v>50</v>
      </c>
      <c r="B204" s="26" t="s">
        <v>78</v>
      </c>
      <c r="C204" s="26">
        <v>145012</v>
      </c>
      <c r="D204" s="26" t="s">
        <v>227</v>
      </c>
      <c r="E204" s="34">
        <v>-949217.62</v>
      </c>
      <c r="F204" s="34">
        <v>-931423.88</v>
      </c>
      <c r="G204" s="34">
        <v>-913729.81</v>
      </c>
      <c r="H204" s="34">
        <v>-895987.08</v>
      </c>
      <c r="I204" s="34">
        <v>-878244.35</v>
      </c>
      <c r="J204" s="34">
        <v>-860501.62</v>
      </c>
      <c r="K204" s="34">
        <v>-842809.98</v>
      </c>
      <c r="L204" s="34">
        <v>-824638.54</v>
      </c>
      <c r="M204" s="34">
        <v>-805943.41</v>
      </c>
      <c r="N204" s="34">
        <v>-787255.47</v>
      </c>
      <c r="O204" s="34">
        <v>-768567.53</v>
      </c>
      <c r="P204" s="34">
        <v>-749879.59</v>
      </c>
      <c r="Q204" s="34">
        <v>-749879.59</v>
      </c>
    </row>
    <row r="205" spans="1:17" ht="15" thickBot="1" x14ac:dyDescent="0.4">
      <c r="A205" s="26" t="s">
        <v>50</v>
      </c>
      <c r="B205" s="26" t="s">
        <v>78</v>
      </c>
      <c r="C205" s="26">
        <v>145015</v>
      </c>
      <c r="D205" s="26" t="s">
        <v>228</v>
      </c>
      <c r="E205" s="34">
        <v>230764.29</v>
      </c>
      <c r="F205" s="34">
        <v>231505.01</v>
      </c>
      <c r="G205" s="34">
        <v>232245.88</v>
      </c>
      <c r="H205" s="34">
        <v>232986.49</v>
      </c>
      <c r="I205" s="34">
        <v>233726.51</v>
      </c>
      <c r="J205" s="34">
        <v>234466.33</v>
      </c>
      <c r="K205" s="34">
        <v>235206.34</v>
      </c>
      <c r="L205" s="34">
        <v>235946.42</v>
      </c>
      <c r="M205" s="34">
        <v>236686.48</v>
      </c>
      <c r="N205" s="34">
        <v>237430.09</v>
      </c>
      <c r="O205" s="34">
        <v>238177.23</v>
      </c>
      <c r="P205" s="34">
        <v>238929.48</v>
      </c>
      <c r="Q205" s="34">
        <v>238929.48</v>
      </c>
    </row>
    <row r="206" spans="1:17" ht="15" thickBot="1" x14ac:dyDescent="0.4">
      <c r="A206" s="26" t="s">
        <v>50</v>
      </c>
      <c r="B206" s="26" t="s">
        <v>78</v>
      </c>
      <c r="C206" s="26">
        <v>145018</v>
      </c>
      <c r="D206" s="26" t="s">
        <v>229</v>
      </c>
      <c r="E206" s="34">
        <v>4758646.18</v>
      </c>
      <c r="F206" s="34">
        <v>4758646.18</v>
      </c>
      <c r="G206" s="34">
        <v>4758646.18</v>
      </c>
      <c r="H206" s="34">
        <v>4758646.18</v>
      </c>
      <c r="I206" s="34">
        <v>4758646.18</v>
      </c>
      <c r="J206" s="34">
        <v>4758646.18</v>
      </c>
      <c r="K206" s="34">
        <v>4758646.18</v>
      </c>
      <c r="L206" s="34">
        <v>4758646.18</v>
      </c>
      <c r="M206" s="34">
        <v>4758646.18</v>
      </c>
      <c r="N206" s="34">
        <v>4758646.18</v>
      </c>
      <c r="O206" s="34">
        <v>4758646.18</v>
      </c>
      <c r="P206" s="34">
        <v>4758646.18</v>
      </c>
      <c r="Q206" s="34">
        <v>4758646.18</v>
      </c>
    </row>
    <row r="207" spans="1:17" ht="15" thickBot="1" x14ac:dyDescent="0.4">
      <c r="A207" s="26" t="s">
        <v>50</v>
      </c>
      <c r="B207" s="26" t="s">
        <v>78</v>
      </c>
      <c r="C207" s="26">
        <v>145021</v>
      </c>
      <c r="D207" s="26" t="s">
        <v>230</v>
      </c>
      <c r="E207" s="34">
        <v>84018499.329999998</v>
      </c>
      <c r="F207" s="34">
        <v>84018499.329999998</v>
      </c>
      <c r="G207" s="34">
        <v>84018499.329999998</v>
      </c>
      <c r="H207" s="34">
        <v>84018499.329999998</v>
      </c>
      <c r="I207" s="34">
        <v>84018499.329999998</v>
      </c>
      <c r="J207" s="34">
        <v>84018499.329999998</v>
      </c>
      <c r="K207" s="34">
        <v>84018499.329999998</v>
      </c>
      <c r="L207" s="34">
        <v>84018499.329999998</v>
      </c>
      <c r="M207" s="34">
        <v>84018499.329999998</v>
      </c>
      <c r="N207" s="34">
        <v>84018499.329999998</v>
      </c>
      <c r="O207" s="34">
        <v>84018499.329999998</v>
      </c>
      <c r="P207" s="34">
        <v>84018499.329999998</v>
      </c>
      <c r="Q207" s="34">
        <v>84018499.329999998</v>
      </c>
    </row>
    <row r="208" spans="1:17" ht="15" thickBot="1" x14ac:dyDescent="0.4">
      <c r="A208" s="26" t="s">
        <v>50</v>
      </c>
      <c r="B208" s="26" t="s">
        <v>78</v>
      </c>
      <c r="C208" s="26">
        <v>145024</v>
      </c>
      <c r="D208" s="26" t="s">
        <v>231</v>
      </c>
      <c r="E208" s="34">
        <v>-1272196650.3199999</v>
      </c>
      <c r="F208" s="34">
        <v>-1278351201.9100001</v>
      </c>
      <c r="G208" s="34">
        <v>-1282778616.8299999</v>
      </c>
      <c r="H208" s="34">
        <v>-1289156208.6600001</v>
      </c>
      <c r="I208" s="34">
        <v>-1295585694.04</v>
      </c>
      <c r="J208" s="34">
        <v>-1302146946.3900001</v>
      </c>
      <c r="K208" s="34">
        <v>-1309299090.02</v>
      </c>
      <c r="L208" s="34">
        <v>-1316330472.05</v>
      </c>
      <c r="M208" s="34">
        <v>-1323565825</v>
      </c>
      <c r="N208" s="34">
        <v>-1326711966.3199999</v>
      </c>
      <c r="O208" s="34">
        <v>-1327804609.3299999</v>
      </c>
      <c r="P208" s="34">
        <v>-1334892409.4100001</v>
      </c>
      <c r="Q208" s="34">
        <v>-1334892409.4100001</v>
      </c>
    </row>
    <row r="209" spans="1:17" ht="15" thickBot="1" x14ac:dyDescent="0.4">
      <c r="A209" s="26" t="s">
        <v>50</v>
      </c>
      <c r="B209" s="26" t="s">
        <v>78</v>
      </c>
      <c r="C209" s="26">
        <v>145027</v>
      </c>
      <c r="D209" s="26" t="s">
        <v>232</v>
      </c>
      <c r="E209" s="34">
        <v>-24685366.57</v>
      </c>
      <c r="F209" s="34">
        <v>-24938987.949999999</v>
      </c>
      <c r="G209" s="34">
        <v>-24946805.039999999</v>
      </c>
      <c r="H209" s="34">
        <v>-25204943.640000001</v>
      </c>
      <c r="I209" s="34">
        <v>-25583122.850000001</v>
      </c>
      <c r="J209" s="34">
        <v>-25961302.059999999</v>
      </c>
      <c r="K209" s="34">
        <v>-26278854.18</v>
      </c>
      <c r="L209" s="34">
        <v>-26657938.920000002</v>
      </c>
      <c r="M209" s="34">
        <v>-26816907.16</v>
      </c>
      <c r="N209" s="34">
        <v>-27124866.170000002</v>
      </c>
      <c r="O209" s="34">
        <v>-27503327.989999998</v>
      </c>
      <c r="P209" s="34">
        <v>-27838115.640000001</v>
      </c>
      <c r="Q209" s="34">
        <v>-27838115.640000001</v>
      </c>
    </row>
    <row r="210" spans="1:17" ht="15" thickBot="1" x14ac:dyDescent="0.4">
      <c r="A210" s="26" t="s">
        <v>50</v>
      </c>
      <c r="B210" s="26" t="s">
        <v>78</v>
      </c>
      <c r="C210" s="26">
        <v>145030</v>
      </c>
      <c r="D210" s="26" t="s">
        <v>233</v>
      </c>
      <c r="E210" s="34">
        <v>5319363.46</v>
      </c>
      <c r="F210" s="34">
        <v>5319363.46</v>
      </c>
      <c r="G210" s="34">
        <v>5319363.46</v>
      </c>
      <c r="H210" s="34">
        <v>5319363.46</v>
      </c>
      <c r="I210" s="34">
        <v>5319363.46</v>
      </c>
      <c r="J210" s="34">
        <v>5319363.46</v>
      </c>
      <c r="K210" s="34">
        <v>5319363.46</v>
      </c>
      <c r="L210" s="34">
        <v>5319363.46</v>
      </c>
      <c r="M210" s="34">
        <v>5319363.46</v>
      </c>
      <c r="N210" s="34">
        <v>5319363.46</v>
      </c>
      <c r="O210" s="34">
        <v>5319363.46</v>
      </c>
      <c r="P210" s="34">
        <v>5319363.46</v>
      </c>
      <c r="Q210" s="34">
        <v>5319363.46</v>
      </c>
    </row>
    <row r="211" spans="1:17" ht="15" thickBot="1" x14ac:dyDescent="0.4">
      <c r="A211" s="26" t="s">
        <v>50</v>
      </c>
      <c r="B211" s="26" t="s">
        <v>78</v>
      </c>
      <c r="C211" s="26">
        <v>145033</v>
      </c>
      <c r="D211" s="26" t="s">
        <v>234</v>
      </c>
      <c r="E211" s="34">
        <v>1645264.81</v>
      </c>
      <c r="F211" s="34">
        <v>1645264.81</v>
      </c>
      <c r="G211" s="34">
        <v>1645264.81</v>
      </c>
      <c r="H211" s="34">
        <v>1645264.81</v>
      </c>
      <c r="I211" s="34">
        <v>1645264.81</v>
      </c>
      <c r="J211" s="34">
        <v>1645264.81</v>
      </c>
      <c r="K211" s="34">
        <v>1645264.81</v>
      </c>
      <c r="L211" s="34">
        <v>1645264.81</v>
      </c>
      <c r="M211" s="34">
        <v>1645264.81</v>
      </c>
      <c r="N211" s="34">
        <v>1645264.81</v>
      </c>
      <c r="O211" s="34">
        <v>1645264.81</v>
      </c>
      <c r="P211" s="34">
        <v>1645264.81</v>
      </c>
      <c r="Q211" s="34">
        <v>1645264.81</v>
      </c>
    </row>
    <row r="212" spans="1:17" ht="15" thickBot="1" x14ac:dyDescent="0.4">
      <c r="A212" s="26" t="s">
        <v>50</v>
      </c>
      <c r="B212" s="26" t="s">
        <v>78</v>
      </c>
      <c r="C212" s="26">
        <v>145036</v>
      </c>
      <c r="D212" s="26" t="s">
        <v>235</v>
      </c>
      <c r="E212" s="34">
        <v>-3788205.62</v>
      </c>
      <c r="F212" s="34">
        <v>-3604255.61</v>
      </c>
      <c r="G212" s="34">
        <v>-3440281.88</v>
      </c>
      <c r="H212" s="34">
        <v>-3514081.36</v>
      </c>
      <c r="I212" s="34">
        <v>-3587880.84</v>
      </c>
      <c r="J212" s="34">
        <v>-3661680.32</v>
      </c>
      <c r="K212" s="34">
        <v>-3646420.08</v>
      </c>
      <c r="L212" s="34">
        <v>-3717774.54</v>
      </c>
      <c r="M212" s="34">
        <v>-3781600.9</v>
      </c>
      <c r="N212" s="34">
        <v>-3859331.92</v>
      </c>
      <c r="O212" s="34">
        <v>-3937062.94</v>
      </c>
      <c r="P212" s="34">
        <v>-4014793.96</v>
      </c>
      <c r="Q212" s="34">
        <v>-4014793.96</v>
      </c>
    </row>
    <row r="213" spans="1:17" ht="15" thickBot="1" x14ac:dyDescent="0.4">
      <c r="A213" s="26" t="s">
        <v>50</v>
      </c>
      <c r="B213" s="26" t="s">
        <v>78</v>
      </c>
      <c r="C213" s="26">
        <v>145039</v>
      </c>
      <c r="D213" s="26" t="s">
        <v>236</v>
      </c>
      <c r="E213" s="34">
        <v>-11826383.939999999</v>
      </c>
      <c r="F213" s="34">
        <v>-12041341.380000001</v>
      </c>
      <c r="G213" s="34">
        <v>-12256272.960000001</v>
      </c>
      <c r="H213" s="34">
        <v>-12471208.380000001</v>
      </c>
      <c r="I213" s="34">
        <v>-12686561.15</v>
      </c>
      <c r="J213" s="34">
        <v>-12902361.34</v>
      </c>
      <c r="K213" s="34">
        <v>-13118180.77</v>
      </c>
      <c r="L213" s="34">
        <v>-13334026.289999999</v>
      </c>
      <c r="M213" s="34">
        <v>-13550571.890000001</v>
      </c>
      <c r="N213" s="34">
        <v>-13768117.210000001</v>
      </c>
      <c r="O213" s="34">
        <v>-13985983.67</v>
      </c>
      <c r="P213" s="34">
        <v>-14206664.35</v>
      </c>
      <c r="Q213" s="34">
        <v>-14206664.35</v>
      </c>
    </row>
    <row r="214" spans="1:17" ht="15" thickBot="1" x14ac:dyDescent="0.4">
      <c r="A214" s="26" t="s">
        <v>50</v>
      </c>
      <c r="B214" s="26" t="s">
        <v>78</v>
      </c>
      <c r="C214" s="26">
        <v>145048</v>
      </c>
      <c r="D214" s="26" t="s">
        <v>237</v>
      </c>
      <c r="E214" s="34">
        <v>-33001.43</v>
      </c>
      <c r="F214" s="34">
        <v>-34155.22</v>
      </c>
      <c r="G214" s="34">
        <v>-35309.01</v>
      </c>
      <c r="H214" s="34">
        <v>-36462.800000000003</v>
      </c>
      <c r="I214" s="34">
        <v>-37616.589999999997</v>
      </c>
      <c r="J214" s="34">
        <v>-38770.379999999997</v>
      </c>
      <c r="K214" s="34">
        <v>-39924.17</v>
      </c>
      <c r="L214" s="34">
        <v>-41077.96</v>
      </c>
      <c r="M214" s="34">
        <v>-42231.75</v>
      </c>
      <c r="N214" s="34">
        <v>-43385.54</v>
      </c>
      <c r="O214" s="34">
        <v>-44539.33</v>
      </c>
      <c r="P214" s="34">
        <v>-45693.120000000003</v>
      </c>
      <c r="Q214" s="34">
        <v>-45693.120000000003</v>
      </c>
    </row>
    <row r="215" spans="1:17" ht="15" thickBot="1" x14ac:dyDescent="0.4">
      <c r="A215" s="26" t="s">
        <v>50</v>
      </c>
      <c r="B215" s="26" t="s">
        <v>78</v>
      </c>
      <c r="C215" s="26">
        <v>145051</v>
      </c>
      <c r="D215" s="26" t="s">
        <v>238</v>
      </c>
      <c r="E215" s="34">
        <v>202000</v>
      </c>
      <c r="F215" s="34">
        <v>202000</v>
      </c>
      <c r="G215" s="34">
        <v>202000</v>
      </c>
      <c r="H215" s="34">
        <v>202000</v>
      </c>
      <c r="I215" s="34">
        <v>202000</v>
      </c>
      <c r="J215" s="34">
        <v>202000</v>
      </c>
      <c r="K215" s="34">
        <v>202000</v>
      </c>
      <c r="L215" s="34">
        <v>202000</v>
      </c>
      <c r="M215" s="34">
        <v>202000</v>
      </c>
      <c r="N215" s="34">
        <v>202000</v>
      </c>
      <c r="O215" s="34">
        <v>202000</v>
      </c>
      <c r="P215" s="34">
        <v>202000</v>
      </c>
      <c r="Q215" s="34">
        <v>202000</v>
      </c>
    </row>
    <row r="216" spans="1:17" ht="15" thickBot="1" x14ac:dyDescent="0.4">
      <c r="A216" s="26" t="s">
        <v>50</v>
      </c>
      <c r="B216" s="26" t="s">
        <v>78</v>
      </c>
      <c r="C216" s="26">
        <v>145054</v>
      </c>
      <c r="D216" s="26" t="s">
        <v>239</v>
      </c>
      <c r="E216" s="34">
        <v>624120.23</v>
      </c>
      <c r="F216" s="34">
        <v>624120.23</v>
      </c>
      <c r="G216" s="34">
        <v>653899.31000000006</v>
      </c>
      <c r="H216" s="34">
        <v>653899.31000000006</v>
      </c>
      <c r="I216" s="34">
        <v>653899.31000000006</v>
      </c>
      <c r="J216" s="34">
        <v>693604.75</v>
      </c>
      <c r="K216" s="34">
        <v>693604.75</v>
      </c>
      <c r="L216" s="34">
        <v>693604.75</v>
      </c>
      <c r="M216" s="34">
        <v>723383.83</v>
      </c>
      <c r="N216" s="34">
        <v>723383.83</v>
      </c>
      <c r="O216" s="34">
        <v>723383.83</v>
      </c>
      <c r="P216" s="34">
        <v>753162.91</v>
      </c>
      <c r="Q216" s="34">
        <v>753162.91</v>
      </c>
    </row>
    <row r="217" spans="1:17" ht="15" thickBot="1" x14ac:dyDescent="0.4">
      <c r="A217" s="26" t="s">
        <v>50</v>
      </c>
      <c r="B217" s="26" t="s">
        <v>78</v>
      </c>
      <c r="C217" s="26">
        <v>145057</v>
      </c>
      <c r="D217" s="26" t="s">
        <v>240</v>
      </c>
      <c r="E217" s="34">
        <v>14029650.66</v>
      </c>
      <c r="F217" s="34">
        <v>14029650.66</v>
      </c>
      <c r="G217" s="34">
        <v>14999646.85</v>
      </c>
      <c r="H217" s="34">
        <v>14999646.85</v>
      </c>
      <c r="I217" s="34">
        <v>14999646.85</v>
      </c>
      <c r="J217" s="34">
        <v>15969643.039999999</v>
      </c>
      <c r="K217" s="34">
        <v>15969643.039999999</v>
      </c>
      <c r="L217" s="34">
        <v>15969643.039999999</v>
      </c>
      <c r="M217" s="34">
        <v>16939639.23</v>
      </c>
      <c r="N217" s="34">
        <v>16939639.23</v>
      </c>
      <c r="O217" s="34">
        <v>16939639.23</v>
      </c>
      <c r="P217" s="34">
        <v>17909635.420000002</v>
      </c>
      <c r="Q217" s="34">
        <v>17909635.420000002</v>
      </c>
    </row>
    <row r="218" spans="1:17" ht="15" thickBot="1" x14ac:dyDescent="0.4">
      <c r="A218" s="26" t="s">
        <v>50</v>
      </c>
      <c r="B218" s="26" t="s">
        <v>78</v>
      </c>
      <c r="C218" s="26">
        <v>145060</v>
      </c>
      <c r="D218" s="26" t="s">
        <v>241</v>
      </c>
      <c r="E218" s="34">
        <v>-1135.8399999999999</v>
      </c>
      <c r="F218" s="34">
        <v>-1300.74</v>
      </c>
      <c r="G218" s="34">
        <v>-1465.64</v>
      </c>
      <c r="H218" s="34">
        <v>-1630.54</v>
      </c>
      <c r="I218" s="34">
        <v>-1795.44</v>
      </c>
      <c r="J218" s="34">
        <v>-1960.34</v>
      </c>
      <c r="K218" s="34">
        <v>-2125.2399999999998</v>
      </c>
      <c r="L218" s="34">
        <v>-2290.14</v>
      </c>
      <c r="M218" s="34">
        <v>2103869.0699999998</v>
      </c>
      <c r="N218" s="34">
        <v>2103704.17</v>
      </c>
      <c r="O218" s="34">
        <v>2103539.27</v>
      </c>
      <c r="P218" s="34">
        <v>2103374.37</v>
      </c>
      <c r="Q218" s="34">
        <v>2103374.37</v>
      </c>
    </row>
    <row r="219" spans="1:17" ht="15" thickBot="1" x14ac:dyDescent="0.4">
      <c r="A219" s="26" t="s">
        <v>50</v>
      </c>
      <c r="B219" s="26" t="s">
        <v>78</v>
      </c>
      <c r="C219" s="26">
        <v>145063</v>
      </c>
      <c r="D219" s="26" t="s">
        <v>242</v>
      </c>
      <c r="E219" s="34">
        <v>2123732.52</v>
      </c>
      <c r="F219" s="34">
        <v>1957404.96</v>
      </c>
      <c r="G219" s="34">
        <v>2407860</v>
      </c>
      <c r="H219" s="34">
        <v>2145218.04</v>
      </c>
      <c r="I219" s="34">
        <v>2623085.64</v>
      </c>
      <c r="J219" s="34">
        <v>2080020.6</v>
      </c>
      <c r="K219" s="34">
        <v>2570853.6</v>
      </c>
      <c r="L219" s="34">
        <v>2867205.6</v>
      </c>
      <c r="M219" s="34">
        <v>8155996.4100000001</v>
      </c>
      <c r="N219" s="34">
        <v>8064926.6100000003</v>
      </c>
      <c r="O219" s="34">
        <v>7944592.0499999998</v>
      </c>
      <c r="P219" s="34">
        <v>8538836.2599999998</v>
      </c>
      <c r="Q219" s="34">
        <v>8538836.2599999998</v>
      </c>
    </row>
    <row r="220" spans="1:17" ht="15" thickBot="1" x14ac:dyDescent="0.4">
      <c r="A220" s="26" t="s">
        <v>50</v>
      </c>
      <c r="B220" s="26" t="s">
        <v>78</v>
      </c>
      <c r="C220" s="26">
        <v>145066</v>
      </c>
      <c r="D220" s="26" t="s">
        <v>243</v>
      </c>
      <c r="E220" s="34">
        <v>242590.9</v>
      </c>
      <c r="F220" s="34">
        <v>183994.3</v>
      </c>
      <c r="G220" s="34">
        <v>237787.9</v>
      </c>
      <c r="H220" s="34">
        <v>226260.7</v>
      </c>
      <c r="I220" s="34">
        <v>286298.2</v>
      </c>
      <c r="J220" s="34">
        <v>308392</v>
      </c>
      <c r="K220" s="34">
        <v>368429.5</v>
      </c>
      <c r="L220" s="34">
        <v>396286.9</v>
      </c>
      <c r="M220" s="34">
        <v>2639033.34</v>
      </c>
      <c r="N220" s="34">
        <v>2663952.41</v>
      </c>
      <c r="O220" s="34">
        <v>2800301.09</v>
      </c>
      <c r="P220" s="34">
        <v>3004852.36</v>
      </c>
      <c r="Q220" s="34">
        <v>3004852.36</v>
      </c>
    </row>
    <row r="221" spans="1:17" ht="15" thickBot="1" x14ac:dyDescent="0.4">
      <c r="A221" s="26" t="s">
        <v>50</v>
      </c>
      <c r="B221" s="26" t="s">
        <v>78</v>
      </c>
      <c r="C221" s="26">
        <v>145205</v>
      </c>
      <c r="D221" s="26" t="s">
        <v>244</v>
      </c>
      <c r="E221" s="34">
        <v>-137978.66</v>
      </c>
      <c r="F221" s="34">
        <v>-143077.85</v>
      </c>
      <c r="G221" s="34">
        <v>-148537.19</v>
      </c>
      <c r="H221" s="34">
        <v>-153996.53</v>
      </c>
      <c r="I221" s="34">
        <v>-159455.87</v>
      </c>
      <c r="J221" s="34">
        <v>-164915.21</v>
      </c>
      <c r="K221" s="34">
        <v>-170374.55</v>
      </c>
      <c r="L221" s="34">
        <v>-176242.88</v>
      </c>
      <c r="M221" s="34">
        <v>-182111.21</v>
      </c>
      <c r="N221" s="34">
        <v>-182111.21</v>
      </c>
      <c r="O221" s="34">
        <v>-193847.87</v>
      </c>
      <c r="P221" s="34">
        <v>-199716.2</v>
      </c>
      <c r="Q221" s="34">
        <v>-199716.2</v>
      </c>
    </row>
    <row r="222" spans="1:17" ht="15" thickBot="1" x14ac:dyDescent="0.4">
      <c r="A222" s="26" t="s">
        <v>50</v>
      </c>
      <c r="B222" s="26" t="s">
        <v>78</v>
      </c>
      <c r="C222" s="26">
        <v>145405</v>
      </c>
      <c r="D222" s="26" t="s">
        <v>245</v>
      </c>
      <c r="E222" s="34">
        <v>124823.34</v>
      </c>
      <c r="F222" s="34">
        <v>125322.05</v>
      </c>
      <c r="G222" s="34">
        <v>125820.76</v>
      </c>
      <c r="H222" s="34">
        <v>126319.47</v>
      </c>
      <c r="I222" s="34">
        <v>126818.18</v>
      </c>
      <c r="J222" s="34">
        <v>127316.89</v>
      </c>
      <c r="K222" s="34">
        <v>127815.62</v>
      </c>
      <c r="L222" s="34">
        <v>128314.37</v>
      </c>
      <c r="M222" s="34">
        <v>128813.27</v>
      </c>
      <c r="N222" s="34">
        <v>129312.32000000001</v>
      </c>
      <c r="O222" s="34">
        <v>129811.37</v>
      </c>
      <c r="P222" s="34">
        <v>130310.59</v>
      </c>
      <c r="Q222" s="34">
        <v>130310.59</v>
      </c>
    </row>
    <row r="223" spans="1:17" ht="15" thickBot="1" x14ac:dyDescent="0.4">
      <c r="A223" s="26" t="s">
        <v>50</v>
      </c>
      <c r="B223" s="26" t="s">
        <v>78</v>
      </c>
      <c r="C223" s="26">
        <v>145410</v>
      </c>
      <c r="D223" s="26" t="s">
        <v>246</v>
      </c>
      <c r="E223" s="34">
        <v>-1033.52</v>
      </c>
      <c r="F223" s="34">
        <v>-1033.52</v>
      </c>
      <c r="G223" s="34">
        <v>-1033.52</v>
      </c>
      <c r="H223" s="34">
        <v>-1033.52</v>
      </c>
      <c r="I223" s="34">
        <v>-1033.52</v>
      </c>
      <c r="J223" s="34">
        <v>-1033.52</v>
      </c>
      <c r="K223" s="34">
        <v>-1033.52</v>
      </c>
      <c r="L223" s="34">
        <v>-1033.52</v>
      </c>
      <c r="M223" s="34">
        <v>-1033.52</v>
      </c>
      <c r="N223" s="34">
        <v>-1033.52</v>
      </c>
      <c r="O223" s="34">
        <v>-1033.52</v>
      </c>
      <c r="P223" s="34">
        <v>-1033.52</v>
      </c>
      <c r="Q223" s="34">
        <v>-1033.52</v>
      </c>
    </row>
    <row r="224" spans="1:17" ht="15" thickBot="1" x14ac:dyDescent="0.4">
      <c r="A224" s="26" t="s">
        <v>50</v>
      </c>
      <c r="B224" s="26" t="s">
        <v>78</v>
      </c>
      <c r="C224" s="26">
        <v>145415</v>
      </c>
      <c r="D224" s="26" t="s">
        <v>247</v>
      </c>
      <c r="E224" s="34">
        <v>-4589669.0599999996</v>
      </c>
      <c r="F224" s="34">
        <v>-4597312.93</v>
      </c>
      <c r="G224" s="34">
        <v>-4604956.8</v>
      </c>
      <c r="H224" s="34">
        <v>-4612600.67</v>
      </c>
      <c r="I224" s="34">
        <v>-4620244.54</v>
      </c>
      <c r="J224" s="34">
        <v>-4627888.41</v>
      </c>
      <c r="K224" s="34">
        <v>-4635532.28</v>
      </c>
      <c r="L224" s="34">
        <v>-4643176.1500000004</v>
      </c>
      <c r="M224" s="34">
        <v>-4650820.0199999996</v>
      </c>
      <c r="N224" s="34">
        <v>-4658463.8899999997</v>
      </c>
      <c r="O224" s="34">
        <v>-4666107.76</v>
      </c>
      <c r="P224" s="34">
        <v>-4673751.63</v>
      </c>
      <c r="Q224" s="34">
        <v>-4673751.63</v>
      </c>
    </row>
    <row r="225" spans="1:17" ht="15" thickBot="1" x14ac:dyDescent="0.4">
      <c r="A225" s="26" t="s">
        <v>50</v>
      </c>
      <c r="B225" s="26" t="s">
        <v>78</v>
      </c>
      <c r="C225" s="26">
        <v>145420</v>
      </c>
      <c r="D225" s="26" t="s">
        <v>248</v>
      </c>
      <c r="E225" s="34">
        <v>-17927241.620000001</v>
      </c>
      <c r="F225" s="34">
        <v>-18007920.91</v>
      </c>
      <c r="G225" s="34">
        <v>-18088600.199999999</v>
      </c>
      <c r="H225" s="34">
        <v>-18169279.489999998</v>
      </c>
      <c r="I225" s="34">
        <v>-18249958.780000001</v>
      </c>
      <c r="J225" s="34">
        <v>-18330638.07</v>
      </c>
      <c r="K225" s="34">
        <v>-18411318.149999999</v>
      </c>
      <c r="L225" s="34">
        <v>-18491999.02</v>
      </c>
      <c r="M225" s="34">
        <v>-18572695.059999999</v>
      </c>
      <c r="N225" s="34">
        <v>-18653406.27</v>
      </c>
      <c r="O225" s="34">
        <v>-18734117.48</v>
      </c>
      <c r="P225" s="34">
        <v>-18814836.68</v>
      </c>
      <c r="Q225" s="34">
        <v>-18814836.68</v>
      </c>
    </row>
    <row r="226" spans="1:17" ht="15" thickBot="1" x14ac:dyDescent="0.4">
      <c r="A226" s="26" t="s">
        <v>50</v>
      </c>
      <c r="B226" s="26" t="s">
        <v>78</v>
      </c>
      <c r="C226" s="26">
        <v>145425</v>
      </c>
      <c r="D226" s="26" t="s">
        <v>246</v>
      </c>
      <c r="E226" s="34">
        <v>764394.96</v>
      </c>
      <c r="F226" s="34">
        <v>764394.96</v>
      </c>
      <c r="G226" s="34">
        <v>764394.96</v>
      </c>
      <c r="H226" s="34">
        <v>764394.96</v>
      </c>
      <c r="I226" s="34">
        <v>764394.96</v>
      </c>
      <c r="J226" s="34">
        <v>764394.96</v>
      </c>
      <c r="K226" s="34">
        <v>764394.96</v>
      </c>
      <c r="L226" s="34">
        <v>764394.96</v>
      </c>
      <c r="M226" s="34">
        <v>764394.96</v>
      </c>
      <c r="N226" s="34">
        <v>764394.96</v>
      </c>
      <c r="O226" s="34">
        <v>764394.96</v>
      </c>
      <c r="P226" s="34">
        <v>764394.96</v>
      </c>
      <c r="Q226" s="34">
        <v>764394.96</v>
      </c>
    </row>
    <row r="227" spans="1:17" ht="15" thickBot="1" x14ac:dyDescent="0.4">
      <c r="A227" s="26" t="s">
        <v>50</v>
      </c>
      <c r="B227" s="26" t="s">
        <v>78</v>
      </c>
      <c r="C227" s="26">
        <v>151010</v>
      </c>
      <c r="D227" s="26" t="s">
        <v>249</v>
      </c>
      <c r="E227" s="34">
        <v>655298.56999999995</v>
      </c>
      <c r="F227" s="34">
        <v>648097.49</v>
      </c>
      <c r="G227" s="34">
        <v>640896.41</v>
      </c>
      <c r="H227" s="34">
        <v>633695.31999999995</v>
      </c>
      <c r="I227" s="34">
        <v>626494.23</v>
      </c>
      <c r="J227" s="34">
        <v>619293.15</v>
      </c>
      <c r="K227" s="34">
        <v>612092.06000000006</v>
      </c>
      <c r="L227" s="34">
        <v>604890.97</v>
      </c>
      <c r="M227" s="34">
        <v>597689.89</v>
      </c>
      <c r="N227" s="34">
        <v>590488.81000000006</v>
      </c>
      <c r="O227" s="34">
        <v>583287.73</v>
      </c>
      <c r="P227" s="34">
        <v>576086.65</v>
      </c>
      <c r="Q227" s="34">
        <v>576086.65</v>
      </c>
    </row>
    <row r="228" spans="1:17" ht="15" thickBot="1" x14ac:dyDescent="0.4">
      <c r="A228" s="26" t="s">
        <v>50</v>
      </c>
      <c r="B228" s="26" t="s">
        <v>78</v>
      </c>
      <c r="C228" s="26">
        <v>151015</v>
      </c>
      <c r="D228" s="26" t="s">
        <v>250</v>
      </c>
      <c r="E228" s="34">
        <v>110736</v>
      </c>
      <c r="F228" s="34">
        <v>98432</v>
      </c>
      <c r="G228" s="34">
        <v>86128</v>
      </c>
      <c r="H228" s="34">
        <v>73824</v>
      </c>
      <c r="I228" s="34">
        <v>61520</v>
      </c>
      <c r="J228" s="34">
        <v>49216</v>
      </c>
      <c r="K228" s="34">
        <v>36912</v>
      </c>
      <c r="L228" s="34">
        <v>24608</v>
      </c>
      <c r="M228" s="34">
        <v>12304</v>
      </c>
      <c r="N228" s="34">
        <v>0</v>
      </c>
      <c r="O228" s="34">
        <v>0</v>
      </c>
      <c r="P228" s="34">
        <v>0</v>
      </c>
      <c r="Q228" s="34">
        <v>0</v>
      </c>
    </row>
    <row r="229" spans="1:17" ht="15" thickBot="1" x14ac:dyDescent="0.4">
      <c r="A229" s="26" t="s">
        <v>50</v>
      </c>
      <c r="B229" s="26" t="s">
        <v>78</v>
      </c>
      <c r="C229" s="26">
        <v>151105</v>
      </c>
      <c r="D229" s="26" t="s">
        <v>251</v>
      </c>
      <c r="E229" s="34">
        <v>20838212</v>
      </c>
      <c r="F229" s="34">
        <v>20838212</v>
      </c>
      <c r="G229" s="34">
        <v>15371887</v>
      </c>
      <c r="H229" s="34">
        <v>15371887</v>
      </c>
      <c r="I229" s="34">
        <v>15371887</v>
      </c>
      <c r="J229" s="34">
        <v>24827440</v>
      </c>
      <c r="K229" s="34">
        <v>24827440</v>
      </c>
      <c r="L229" s="34">
        <v>24827440</v>
      </c>
      <c r="M229" s="34">
        <v>19637053</v>
      </c>
      <c r="N229" s="34">
        <v>19637053</v>
      </c>
      <c r="O229" s="34">
        <v>19637053</v>
      </c>
      <c r="P229" s="34">
        <v>26321225</v>
      </c>
      <c r="Q229" s="34">
        <v>26321225</v>
      </c>
    </row>
    <row r="230" spans="1:17" ht="15" thickBot="1" x14ac:dyDescent="0.4">
      <c r="A230" s="26" t="s">
        <v>50</v>
      </c>
      <c r="B230" s="26" t="s">
        <v>78</v>
      </c>
      <c r="C230" s="26">
        <v>151110</v>
      </c>
      <c r="D230" s="26" t="s">
        <v>252</v>
      </c>
      <c r="E230" s="34">
        <v>0</v>
      </c>
      <c r="F230" s="34">
        <v>0</v>
      </c>
      <c r="G230" s="34">
        <v>9998</v>
      </c>
      <c r="H230" s="34">
        <v>9998</v>
      </c>
      <c r="I230" s="34">
        <v>9998</v>
      </c>
      <c r="J230" s="34">
        <v>384228</v>
      </c>
      <c r="K230" s="34">
        <v>384228</v>
      </c>
      <c r="L230" s="34">
        <v>384228</v>
      </c>
      <c r="M230" s="34">
        <v>1447655</v>
      </c>
      <c r="N230" s="34">
        <v>1447655</v>
      </c>
      <c r="O230" s="34">
        <v>1447655</v>
      </c>
      <c r="P230" s="34">
        <v>1288092</v>
      </c>
      <c r="Q230" s="34">
        <v>1288092</v>
      </c>
    </row>
    <row r="231" spans="1:17" ht="15" thickBot="1" x14ac:dyDescent="0.4">
      <c r="A231" s="26" t="s">
        <v>50</v>
      </c>
      <c r="B231" s="26" t="s">
        <v>78</v>
      </c>
      <c r="C231" s="26">
        <v>151205</v>
      </c>
      <c r="D231" s="26" t="s">
        <v>253</v>
      </c>
      <c r="E231" s="34">
        <v>8014829.3799999999</v>
      </c>
      <c r="F231" s="34">
        <v>8014829.3799999999</v>
      </c>
      <c r="G231" s="34">
        <v>6579429.3799999999</v>
      </c>
      <c r="H231" s="34">
        <v>6579429.3799999999</v>
      </c>
      <c r="I231" s="34">
        <v>6579429.3799999999</v>
      </c>
      <c r="J231" s="34">
        <v>6579429.3799999999</v>
      </c>
      <c r="K231" s="34">
        <v>6579429.3799999999</v>
      </c>
      <c r="L231" s="34">
        <v>6579429.3799999999</v>
      </c>
      <c r="M231" s="34">
        <v>6579429.3799999999</v>
      </c>
      <c r="N231" s="34">
        <v>6579429.3799999999</v>
      </c>
      <c r="O231" s="34">
        <v>6579429.3799999999</v>
      </c>
      <c r="P231" s="34">
        <v>5806403.3799999999</v>
      </c>
      <c r="Q231" s="34">
        <v>5806403.3799999999</v>
      </c>
    </row>
    <row r="232" spans="1:17" ht="15" thickBot="1" x14ac:dyDescent="0.4">
      <c r="A232" s="26" t="s">
        <v>50</v>
      </c>
      <c r="B232" s="26" t="s">
        <v>78</v>
      </c>
      <c r="C232" s="26">
        <v>151210</v>
      </c>
      <c r="D232" s="26" t="s">
        <v>254</v>
      </c>
      <c r="E232" s="34">
        <v>1608210.64</v>
      </c>
      <c r="F232" s="34">
        <v>1608210.64</v>
      </c>
      <c r="G232" s="34">
        <v>2658900.64</v>
      </c>
      <c r="H232" s="34">
        <v>2658900.64</v>
      </c>
      <c r="I232" s="34">
        <v>2658900.64</v>
      </c>
      <c r="J232" s="34">
        <v>2658900.64</v>
      </c>
      <c r="K232" s="34">
        <v>2658900.64</v>
      </c>
      <c r="L232" s="34">
        <v>2658900.64</v>
      </c>
      <c r="M232" s="34">
        <v>2658900.64</v>
      </c>
      <c r="N232" s="34">
        <v>2658900.64</v>
      </c>
      <c r="O232" s="34">
        <v>2658900.64</v>
      </c>
      <c r="P232" s="34">
        <v>3632431.64</v>
      </c>
      <c r="Q232" s="34">
        <v>3632431.64</v>
      </c>
    </row>
    <row r="233" spans="1:17" ht="15" thickBot="1" x14ac:dyDescent="0.4">
      <c r="A233" s="26" t="s">
        <v>50</v>
      </c>
      <c r="B233" s="26" t="s">
        <v>78</v>
      </c>
      <c r="C233" s="26">
        <v>151215</v>
      </c>
      <c r="D233" s="26" t="s">
        <v>255</v>
      </c>
      <c r="E233" s="34">
        <v>1320290</v>
      </c>
      <c r="F233" s="34">
        <v>1320290</v>
      </c>
      <c r="G233" s="34">
        <v>1302085</v>
      </c>
      <c r="H233" s="34">
        <v>1302085</v>
      </c>
      <c r="I233" s="34">
        <v>1302085</v>
      </c>
      <c r="J233" s="34">
        <v>1302085</v>
      </c>
      <c r="K233" s="34">
        <v>1302085</v>
      </c>
      <c r="L233" s="34">
        <v>1302085</v>
      </c>
      <c r="M233" s="34">
        <v>1302085</v>
      </c>
      <c r="N233" s="34">
        <v>1302085</v>
      </c>
      <c r="O233" s="34">
        <v>1302085</v>
      </c>
      <c r="P233" s="34">
        <v>1292152</v>
      </c>
      <c r="Q233" s="34">
        <v>1292152</v>
      </c>
    </row>
    <row r="234" spans="1:17" ht="15" thickBot="1" x14ac:dyDescent="0.4">
      <c r="A234" s="26" t="s">
        <v>50</v>
      </c>
      <c r="B234" s="26" t="s">
        <v>78</v>
      </c>
      <c r="C234" s="26">
        <v>151310</v>
      </c>
      <c r="D234" s="26" t="s">
        <v>256</v>
      </c>
      <c r="E234" s="34">
        <v>120726866.15000001</v>
      </c>
      <c r="F234" s="34">
        <v>122260608.94</v>
      </c>
      <c r="G234" s="34">
        <v>120471609.02</v>
      </c>
      <c r="H234" s="34">
        <v>121181917.87</v>
      </c>
      <c r="I234" s="34">
        <v>123139421.14</v>
      </c>
      <c r="J234" s="34">
        <v>121780715.16</v>
      </c>
      <c r="K234" s="34">
        <v>122696440.02</v>
      </c>
      <c r="L234" s="34">
        <v>107531704.70999999</v>
      </c>
      <c r="M234" s="34">
        <v>116028475.17</v>
      </c>
      <c r="N234" s="34">
        <v>118922393.19</v>
      </c>
      <c r="O234" s="34">
        <v>122930024.76000001</v>
      </c>
      <c r="P234" s="34">
        <v>130542852.47</v>
      </c>
      <c r="Q234" s="34">
        <v>130542852.47</v>
      </c>
    </row>
    <row r="235" spans="1:17" ht="15" thickBot="1" x14ac:dyDescent="0.4">
      <c r="A235" s="26" t="s">
        <v>50</v>
      </c>
      <c r="B235" s="26" t="s">
        <v>78</v>
      </c>
      <c r="C235" s="26">
        <v>151312</v>
      </c>
      <c r="D235" s="26" t="s">
        <v>257</v>
      </c>
      <c r="E235" s="34">
        <v>0.01</v>
      </c>
      <c r="F235" s="34">
        <v>0.01</v>
      </c>
      <c r="G235" s="34">
        <v>0.01</v>
      </c>
      <c r="H235" s="34">
        <v>0.01</v>
      </c>
      <c r="I235" s="34">
        <v>0.01</v>
      </c>
      <c r="J235" s="34">
        <v>0.01</v>
      </c>
      <c r="K235" s="34">
        <v>0.01</v>
      </c>
      <c r="L235" s="34">
        <v>0.01</v>
      </c>
      <c r="M235" s="34">
        <v>0.01</v>
      </c>
      <c r="N235" s="34">
        <v>0.01</v>
      </c>
      <c r="O235" s="34">
        <v>0.01</v>
      </c>
      <c r="P235" s="34">
        <v>0.01</v>
      </c>
      <c r="Q235" s="34">
        <v>0.01</v>
      </c>
    </row>
    <row r="236" spans="1:17" ht="15" thickBot="1" x14ac:dyDescent="0.4">
      <c r="A236" s="26" t="s">
        <v>50</v>
      </c>
      <c r="B236" s="26" t="s">
        <v>78</v>
      </c>
      <c r="C236" s="26">
        <v>151315</v>
      </c>
      <c r="D236" s="26" t="s">
        <v>258</v>
      </c>
      <c r="E236" s="34">
        <v>15915518.210000001</v>
      </c>
      <c r="F236" s="34">
        <v>16017463.07</v>
      </c>
      <c r="G236" s="34">
        <v>15902398.24</v>
      </c>
      <c r="H236" s="34">
        <v>15911087.91</v>
      </c>
      <c r="I236" s="34">
        <v>15989833.699999999</v>
      </c>
      <c r="J236" s="34">
        <v>15486773.51</v>
      </c>
      <c r="K236" s="34">
        <v>15592167.32</v>
      </c>
      <c r="L236" s="34">
        <v>13547945.59</v>
      </c>
      <c r="M236" s="34">
        <v>13816588.66</v>
      </c>
      <c r="N236" s="34">
        <v>13970526.289999999</v>
      </c>
      <c r="O236" s="34">
        <v>14050538.810000001</v>
      </c>
      <c r="P236" s="34">
        <v>15346311.17</v>
      </c>
      <c r="Q236" s="34">
        <v>15346311.17</v>
      </c>
    </row>
    <row r="237" spans="1:17" ht="15" thickBot="1" x14ac:dyDescent="0.4">
      <c r="A237" s="26" t="s">
        <v>50</v>
      </c>
      <c r="B237" s="26" t="s">
        <v>78</v>
      </c>
      <c r="C237" s="26">
        <v>151320</v>
      </c>
      <c r="D237" s="26" t="s">
        <v>259</v>
      </c>
      <c r="E237" s="34">
        <v>1751421.89</v>
      </c>
      <c r="F237" s="34">
        <v>1763625.82</v>
      </c>
      <c r="G237" s="34">
        <v>1866429.62</v>
      </c>
      <c r="H237" s="34">
        <v>1879067.79</v>
      </c>
      <c r="I237" s="34">
        <v>1895009.62</v>
      </c>
      <c r="J237" s="34">
        <v>2002580.56</v>
      </c>
      <c r="K237" s="34">
        <v>2022192.07</v>
      </c>
      <c r="L237" s="34">
        <v>1569990.37</v>
      </c>
      <c r="M237" s="34">
        <v>1888817.78</v>
      </c>
      <c r="N237" s="34">
        <v>1914334.71</v>
      </c>
      <c r="O237" s="34">
        <v>2130393.58</v>
      </c>
      <c r="P237" s="34">
        <v>2013528.29</v>
      </c>
      <c r="Q237" s="34">
        <v>2013528.29</v>
      </c>
    </row>
    <row r="238" spans="1:17" ht="15" thickBot="1" x14ac:dyDescent="0.4">
      <c r="A238" s="26" t="s">
        <v>50</v>
      </c>
      <c r="B238" s="26" t="s">
        <v>78</v>
      </c>
      <c r="C238" s="26">
        <v>151325</v>
      </c>
      <c r="D238" s="26" t="s">
        <v>260</v>
      </c>
      <c r="E238" s="34">
        <v>179077.21</v>
      </c>
      <c r="F238" s="34">
        <v>179077.21</v>
      </c>
      <c r="G238" s="34">
        <v>179077.21</v>
      </c>
      <c r="H238" s="34">
        <v>179077.21</v>
      </c>
      <c r="I238" s="34">
        <v>179077.21</v>
      </c>
      <c r="J238" s="34">
        <v>179077.21</v>
      </c>
      <c r="K238" s="34">
        <v>179077.21</v>
      </c>
      <c r="L238" s="34">
        <v>179077.21</v>
      </c>
      <c r="M238" s="34">
        <v>179077.21</v>
      </c>
      <c r="N238" s="34">
        <v>179077.21</v>
      </c>
      <c r="O238" s="34">
        <v>179077.21</v>
      </c>
      <c r="P238" s="34">
        <v>179077.21</v>
      </c>
      <c r="Q238" s="34">
        <v>179077.21</v>
      </c>
    </row>
    <row r="239" spans="1:17" ht="15" thickBot="1" x14ac:dyDescent="0.4">
      <c r="A239" s="26" t="s">
        <v>50</v>
      </c>
      <c r="B239" s="26" t="s">
        <v>78</v>
      </c>
      <c r="C239" s="26">
        <v>151330</v>
      </c>
      <c r="D239" s="26" t="s">
        <v>261</v>
      </c>
      <c r="E239" s="34">
        <v>0.04</v>
      </c>
      <c r="F239" s="34">
        <v>0.04</v>
      </c>
      <c r="G239" s="34">
        <v>0.04</v>
      </c>
      <c r="H239" s="34">
        <v>0.04</v>
      </c>
      <c r="I239" s="34">
        <v>219.16</v>
      </c>
      <c r="J239" s="34">
        <v>0.04</v>
      </c>
      <c r="K239" s="34">
        <v>0.04</v>
      </c>
      <c r="L239" s="34">
        <v>0.04</v>
      </c>
      <c r="M239" s="34">
        <v>0.04</v>
      </c>
      <c r="N239" s="34">
        <v>0.04</v>
      </c>
      <c r="O239" s="34">
        <v>0.04</v>
      </c>
      <c r="P239" s="34">
        <v>0.04</v>
      </c>
      <c r="Q239" s="34">
        <v>0.04</v>
      </c>
    </row>
    <row r="240" spans="1:17" ht="15" thickBot="1" x14ac:dyDescent="0.4">
      <c r="A240" s="26" t="s">
        <v>50</v>
      </c>
      <c r="B240" s="26" t="s">
        <v>78</v>
      </c>
      <c r="C240" s="26">
        <v>151335</v>
      </c>
      <c r="D240" s="26" t="s">
        <v>262</v>
      </c>
      <c r="E240" s="34">
        <v>-53636065.259999998</v>
      </c>
      <c r="F240" s="34">
        <v>-53847538.149999999</v>
      </c>
      <c r="G240" s="34">
        <v>-54059050.609999999</v>
      </c>
      <c r="H240" s="34">
        <v>-54270781.890000001</v>
      </c>
      <c r="I240" s="34">
        <v>-54483952.049999997</v>
      </c>
      <c r="J240" s="34">
        <v>-54697397.229999997</v>
      </c>
      <c r="K240" s="34">
        <v>-54911628.700000003</v>
      </c>
      <c r="L240" s="34">
        <v>-48833002.149999999</v>
      </c>
      <c r="M240" s="34">
        <v>-49022629.359999999</v>
      </c>
      <c r="N240" s="34">
        <v>-49214634.659999996</v>
      </c>
      <c r="O240" s="34">
        <v>-49407391.979999997</v>
      </c>
      <c r="P240" s="34">
        <v>-49600952.219999999</v>
      </c>
      <c r="Q240" s="34">
        <v>-49600952.219999999</v>
      </c>
    </row>
    <row r="241" spans="1:17" ht="15" thickBot="1" x14ac:dyDescent="0.4">
      <c r="A241" s="26" t="s">
        <v>50</v>
      </c>
      <c r="B241" s="26" t="s">
        <v>78</v>
      </c>
      <c r="C241" s="26">
        <v>151340</v>
      </c>
      <c r="D241" s="26" t="s">
        <v>263</v>
      </c>
      <c r="E241" s="34">
        <v>-5783201.7199999997</v>
      </c>
      <c r="F241" s="34">
        <v>-6446440.9900000002</v>
      </c>
      <c r="G241" s="34">
        <v>-7039315.9400000004</v>
      </c>
      <c r="H241" s="34">
        <v>-7466021.6799999997</v>
      </c>
      <c r="I241" s="34">
        <v>-7733802.0999999996</v>
      </c>
      <c r="J241" s="34">
        <v>-7915685.5199999996</v>
      </c>
      <c r="K241" s="34">
        <v>-8062320.7800000003</v>
      </c>
      <c r="L241" s="34">
        <v>-3196046.02</v>
      </c>
      <c r="M241" s="34">
        <v>-3343932.3</v>
      </c>
      <c r="N241" s="34">
        <v>-3659366.84</v>
      </c>
      <c r="O241" s="34">
        <v>-4220087.22</v>
      </c>
      <c r="P241" s="34">
        <v>-5000000</v>
      </c>
      <c r="Q241" s="34">
        <v>-5000000</v>
      </c>
    </row>
    <row r="242" spans="1:17" ht="15" thickBot="1" x14ac:dyDescent="0.4">
      <c r="A242" s="26" t="s">
        <v>50</v>
      </c>
      <c r="B242" s="26" t="s">
        <v>78</v>
      </c>
      <c r="C242" s="26">
        <v>151345</v>
      </c>
      <c r="D242" s="26" t="s">
        <v>264</v>
      </c>
      <c r="E242" s="34">
        <v>575651.98</v>
      </c>
      <c r="F242" s="34">
        <v>625894.73</v>
      </c>
      <c r="G242" s="34">
        <v>707558.62</v>
      </c>
      <c r="H242" s="34">
        <v>729450.44</v>
      </c>
      <c r="I242" s="34">
        <v>793926.72</v>
      </c>
      <c r="J242" s="34">
        <v>880986.2</v>
      </c>
      <c r="K242" s="34">
        <v>908894.8</v>
      </c>
      <c r="L242" s="34">
        <v>973184.44</v>
      </c>
      <c r="M242" s="34">
        <v>1045922.82</v>
      </c>
      <c r="N242" s="34">
        <v>1143098.76</v>
      </c>
      <c r="O242" s="34">
        <v>720761.39</v>
      </c>
      <c r="P242" s="34">
        <v>839797.49</v>
      </c>
      <c r="Q242" s="34">
        <v>839797.49</v>
      </c>
    </row>
    <row r="243" spans="1:17" ht="15" thickBot="1" x14ac:dyDescent="0.4">
      <c r="A243" s="26" t="s">
        <v>50</v>
      </c>
      <c r="B243" s="26" t="s">
        <v>78</v>
      </c>
      <c r="C243" s="26">
        <v>151360</v>
      </c>
      <c r="D243" s="26" t="s">
        <v>265</v>
      </c>
      <c r="E243" s="34">
        <v>72444.23</v>
      </c>
      <c r="F243" s="34">
        <v>75675.5</v>
      </c>
      <c r="G243" s="34">
        <v>82773.179999999993</v>
      </c>
      <c r="H243" s="34">
        <v>82797.73</v>
      </c>
      <c r="I243" s="34">
        <v>85219.49</v>
      </c>
      <c r="J243" s="34">
        <v>88027.89</v>
      </c>
      <c r="K243" s="34">
        <v>91329.13</v>
      </c>
      <c r="L243" s="34">
        <v>93470.81</v>
      </c>
      <c r="M243" s="34">
        <v>98394.67</v>
      </c>
      <c r="N243" s="34">
        <v>103574.8</v>
      </c>
      <c r="O243" s="34">
        <v>37148.39</v>
      </c>
      <c r="P243" s="34">
        <v>39705.449999999997</v>
      </c>
      <c r="Q243" s="34">
        <v>39705.449999999997</v>
      </c>
    </row>
    <row r="244" spans="1:17" ht="15" thickBot="1" x14ac:dyDescent="0.4">
      <c r="A244" s="26" t="s">
        <v>50</v>
      </c>
      <c r="B244" s="26" t="s">
        <v>78</v>
      </c>
      <c r="C244" s="26">
        <v>151370</v>
      </c>
      <c r="D244" s="26" t="s">
        <v>266</v>
      </c>
      <c r="E244" s="34">
        <v>-1357030.75</v>
      </c>
      <c r="F244" s="34">
        <v>-1357078.67</v>
      </c>
      <c r="G244" s="34">
        <v>-1357099.56</v>
      </c>
      <c r="H244" s="34">
        <v>-1357099.56</v>
      </c>
      <c r="I244" s="34">
        <v>-1357120.45</v>
      </c>
      <c r="J244" s="34">
        <v>-1357120.45</v>
      </c>
      <c r="K244" s="34">
        <v>-1357120.45</v>
      </c>
      <c r="L244" s="34">
        <v>-1357120.45</v>
      </c>
      <c r="M244" s="34">
        <v>-1357064.4</v>
      </c>
      <c r="N244" s="34">
        <v>-1357064.4</v>
      </c>
      <c r="O244" s="34">
        <v>-1163200.01</v>
      </c>
      <c r="P244" s="34">
        <v>-1163201.6499999999</v>
      </c>
      <c r="Q244" s="34">
        <v>-1163201.6499999999</v>
      </c>
    </row>
    <row r="245" spans="1:17" ht="15" thickBot="1" x14ac:dyDescent="0.4">
      <c r="A245" s="26" t="s">
        <v>50</v>
      </c>
      <c r="B245" s="26" t="s">
        <v>78</v>
      </c>
      <c r="C245" s="26">
        <v>151371</v>
      </c>
      <c r="D245" s="26" t="s">
        <v>267</v>
      </c>
      <c r="E245" s="34">
        <v>0.01</v>
      </c>
      <c r="F245" s="34">
        <v>0.01</v>
      </c>
      <c r="G245" s="34">
        <v>0.01</v>
      </c>
      <c r="H245" s="34">
        <v>0.01</v>
      </c>
      <c r="I245" s="34">
        <v>0.01</v>
      </c>
      <c r="J245" s="34">
        <v>0.01</v>
      </c>
      <c r="K245" s="34">
        <v>0.01</v>
      </c>
      <c r="L245" s="34">
        <v>0.01</v>
      </c>
      <c r="M245" s="34">
        <v>0.01</v>
      </c>
      <c r="N245" s="34">
        <v>0.01</v>
      </c>
      <c r="O245" s="34">
        <v>0.01</v>
      </c>
      <c r="P245" s="34">
        <v>0.01</v>
      </c>
      <c r="Q245" s="34">
        <v>0.01</v>
      </c>
    </row>
    <row r="246" spans="1:17" ht="15" thickBot="1" x14ac:dyDescent="0.4">
      <c r="A246" s="26" t="s">
        <v>50</v>
      </c>
      <c r="B246" s="26" t="s">
        <v>78</v>
      </c>
      <c r="C246" s="26">
        <v>151375</v>
      </c>
      <c r="D246" s="26" t="s">
        <v>268</v>
      </c>
      <c r="E246" s="34">
        <v>27586330.850000001</v>
      </c>
      <c r="F246" s="34">
        <v>27694377.309999999</v>
      </c>
      <c r="G246" s="34">
        <v>27802846.949999999</v>
      </c>
      <c r="H246" s="34">
        <v>27911741.43</v>
      </c>
      <c r="I246" s="34">
        <v>28021062.420000002</v>
      </c>
      <c r="J246" s="34">
        <v>28130811.579999998</v>
      </c>
      <c r="K246" s="34">
        <v>28240990.59</v>
      </c>
      <c r="L246" s="34">
        <v>36767971.609999999</v>
      </c>
      <c r="M246" s="34">
        <v>36911979.5</v>
      </c>
      <c r="N246" s="34">
        <v>37056551.420000002</v>
      </c>
      <c r="O246" s="34">
        <v>27532358.23</v>
      </c>
      <c r="P246" s="34">
        <v>27640193.300000001</v>
      </c>
      <c r="Q246" s="34">
        <v>27640193.300000001</v>
      </c>
    </row>
    <row r="247" spans="1:17" ht="15" thickBot="1" x14ac:dyDescent="0.4">
      <c r="A247" s="26" t="s">
        <v>50</v>
      </c>
      <c r="B247" s="26" t="s">
        <v>78</v>
      </c>
      <c r="C247" s="26">
        <v>151380</v>
      </c>
      <c r="D247" s="26" t="s">
        <v>269</v>
      </c>
      <c r="E247" s="34">
        <v>4122768.5</v>
      </c>
      <c r="F247" s="34">
        <v>3079229.22</v>
      </c>
      <c r="G247" s="34">
        <v>2054909.26</v>
      </c>
      <c r="H247" s="34">
        <v>1266101.25</v>
      </c>
      <c r="I247" s="34">
        <v>847029.72</v>
      </c>
      <c r="J247" s="34">
        <v>613984.23</v>
      </c>
      <c r="K247" s="34">
        <v>425379.04</v>
      </c>
      <c r="L247" s="34">
        <v>263218.81</v>
      </c>
      <c r="M247" s="34">
        <v>89570.01</v>
      </c>
      <c r="N247" s="34">
        <v>-156825.45000000001</v>
      </c>
      <c r="O247" s="34">
        <v>8895274.3399999999</v>
      </c>
      <c r="P247" s="34">
        <v>7712444.3499999996</v>
      </c>
      <c r="Q247" s="34">
        <v>7712444.3499999996</v>
      </c>
    </row>
    <row r="248" spans="1:17" ht="15" thickBot="1" x14ac:dyDescent="0.4">
      <c r="A248" s="26" t="s">
        <v>50</v>
      </c>
      <c r="B248" s="26" t="s">
        <v>78</v>
      </c>
      <c r="C248" s="26">
        <v>151385</v>
      </c>
      <c r="D248" s="26" t="s">
        <v>270</v>
      </c>
      <c r="E248" s="34">
        <v>102458.59</v>
      </c>
      <c r="F248" s="34">
        <v>-10448.32</v>
      </c>
      <c r="G248" s="34">
        <v>-124355.52</v>
      </c>
      <c r="H248" s="34">
        <v>-208105.29</v>
      </c>
      <c r="I248" s="34">
        <v>-255867.14</v>
      </c>
      <c r="J248" s="34">
        <v>-283411.49</v>
      </c>
      <c r="K248" s="34">
        <v>-306192.48</v>
      </c>
      <c r="L248" s="34">
        <v>-326108.24</v>
      </c>
      <c r="M248" s="34">
        <v>-347462.22</v>
      </c>
      <c r="N248" s="34">
        <v>-375339.76</v>
      </c>
      <c r="O248" s="34">
        <v>22213.68</v>
      </c>
      <c r="P248" s="34">
        <v>18835.47</v>
      </c>
      <c r="Q248" s="34">
        <v>18835.47</v>
      </c>
    </row>
    <row r="249" spans="1:17" ht="15" thickBot="1" x14ac:dyDescent="0.4">
      <c r="A249" s="26" t="s">
        <v>50</v>
      </c>
      <c r="B249" s="26" t="s">
        <v>78</v>
      </c>
      <c r="C249" s="26">
        <v>151405</v>
      </c>
      <c r="D249" s="26" t="s">
        <v>271</v>
      </c>
      <c r="E249" s="34">
        <v>102239693</v>
      </c>
      <c r="F249" s="34">
        <v>102239693</v>
      </c>
      <c r="G249" s="34">
        <v>102239693</v>
      </c>
      <c r="H249" s="34">
        <v>102239693</v>
      </c>
      <c r="I249" s="34">
        <v>102239693</v>
      </c>
      <c r="J249" s="34">
        <v>102239693</v>
      </c>
      <c r="K249" s="34">
        <v>102239693</v>
      </c>
      <c r="L249" s="34">
        <v>102239693</v>
      </c>
      <c r="M249" s="34">
        <v>102239693</v>
      </c>
      <c r="N249" s="34">
        <v>102239693</v>
      </c>
      <c r="O249" s="34">
        <v>102239693</v>
      </c>
      <c r="P249" s="34">
        <v>102239693</v>
      </c>
      <c r="Q249" s="34">
        <v>102239693</v>
      </c>
    </row>
    <row r="250" spans="1:17" ht="15" thickBot="1" x14ac:dyDescent="0.4">
      <c r="A250" s="26" t="s">
        <v>50</v>
      </c>
      <c r="B250" s="26" t="s">
        <v>78</v>
      </c>
      <c r="C250" s="26">
        <v>151410</v>
      </c>
      <c r="D250" s="26" t="s">
        <v>272</v>
      </c>
      <c r="E250" s="34">
        <v>-826197.67</v>
      </c>
      <c r="F250" s="34">
        <v>-826197.67</v>
      </c>
      <c r="G250" s="34">
        <v>-826197.67</v>
      </c>
      <c r="H250" s="34">
        <v>-826197.67</v>
      </c>
      <c r="I250" s="34">
        <v>-826197.67</v>
      </c>
      <c r="J250" s="34">
        <v>-826197.67</v>
      </c>
      <c r="K250" s="34">
        <v>-826197.67</v>
      </c>
      <c r="L250" s="34">
        <v>-826197.67</v>
      </c>
      <c r="M250" s="34">
        <v>-826197.67</v>
      </c>
      <c r="N250" s="34">
        <v>-826197.67</v>
      </c>
      <c r="O250" s="34">
        <v>-826197.67</v>
      </c>
      <c r="P250" s="34">
        <v>-826197.67</v>
      </c>
      <c r="Q250" s="34">
        <v>-826197.67</v>
      </c>
    </row>
    <row r="251" spans="1:17" ht="15" thickBot="1" x14ac:dyDescent="0.4">
      <c r="A251" s="26" t="s">
        <v>50</v>
      </c>
      <c r="B251" s="26" t="s">
        <v>78</v>
      </c>
      <c r="C251" s="26">
        <v>151505</v>
      </c>
      <c r="D251" s="26" t="s">
        <v>273</v>
      </c>
      <c r="E251" s="34">
        <v>25903042.48</v>
      </c>
      <c r="F251" s="34">
        <v>23060522.300000001</v>
      </c>
      <c r="G251" s="34">
        <v>16410166.609999999</v>
      </c>
      <c r="H251" s="34">
        <v>9589986.1500000004</v>
      </c>
      <c r="I251" s="34">
        <v>7187390.7400000002</v>
      </c>
      <c r="J251" s="34">
        <v>5450580.0199999996</v>
      </c>
      <c r="K251" s="34">
        <v>3552123.42</v>
      </c>
      <c r="L251" s="34">
        <v>1013505.68</v>
      </c>
      <c r="M251" s="34">
        <v>-759361.2</v>
      </c>
      <c r="N251" s="34">
        <v>-6490240.1299999999</v>
      </c>
      <c r="O251" s="34">
        <v>-10870213.439999999</v>
      </c>
      <c r="P251" s="34">
        <v>-10188345.32</v>
      </c>
      <c r="Q251" s="34">
        <v>-10188345.32</v>
      </c>
    </row>
    <row r="252" spans="1:17" ht="15" thickBot="1" x14ac:dyDescent="0.4">
      <c r="A252" s="26" t="s">
        <v>50</v>
      </c>
      <c r="B252" s="26" t="s">
        <v>78</v>
      </c>
      <c r="C252" s="26">
        <v>151510</v>
      </c>
      <c r="D252" s="26" t="s">
        <v>274</v>
      </c>
      <c r="E252" s="34">
        <v>24882262.620000001</v>
      </c>
      <c r="F252" s="34">
        <v>18835203.699999999</v>
      </c>
      <c r="G252" s="34">
        <v>12828568.33</v>
      </c>
      <c r="H252" s="34">
        <v>8152175.5099999998</v>
      </c>
      <c r="I252" s="34">
        <v>5541299.04</v>
      </c>
      <c r="J252" s="34">
        <v>3996646.53</v>
      </c>
      <c r="K252" s="34">
        <v>2708387.57</v>
      </c>
      <c r="L252" s="34">
        <v>1578906.78</v>
      </c>
      <c r="M252" s="34">
        <v>377021.21</v>
      </c>
      <c r="N252" s="34">
        <v>-1270271.8700000001</v>
      </c>
      <c r="O252" s="34">
        <v>2527463.9300000002</v>
      </c>
      <c r="P252" s="34">
        <v>2148072.14</v>
      </c>
      <c r="Q252" s="34">
        <v>2148072.14</v>
      </c>
    </row>
    <row r="253" spans="1:17" ht="15" thickBot="1" x14ac:dyDescent="0.4">
      <c r="A253" s="26" t="s">
        <v>50</v>
      </c>
      <c r="B253" s="26" t="s">
        <v>78</v>
      </c>
      <c r="C253" s="26">
        <v>151515</v>
      </c>
      <c r="D253" s="26" t="s">
        <v>275</v>
      </c>
      <c r="E253" s="34">
        <v>-82790.91</v>
      </c>
      <c r="F253" s="34">
        <v>-129196.52</v>
      </c>
      <c r="G253" s="34">
        <v>-165180.26</v>
      </c>
      <c r="H253" s="34">
        <v>-188851.77</v>
      </c>
      <c r="I253" s="34">
        <v>-207181.27</v>
      </c>
      <c r="J253" s="34">
        <v>-218701.36</v>
      </c>
      <c r="K253" s="34">
        <v>-226931.59</v>
      </c>
      <c r="L253" s="34">
        <v>-231862.32</v>
      </c>
      <c r="M253" s="34">
        <v>-232083.33</v>
      </c>
      <c r="N253" s="34">
        <v>0</v>
      </c>
      <c r="O253" s="34">
        <v>0</v>
      </c>
      <c r="P253" s="34">
        <v>0</v>
      </c>
      <c r="Q253" s="34">
        <v>0</v>
      </c>
    </row>
    <row r="254" spans="1:17" ht="15" thickBot="1" x14ac:dyDescent="0.4">
      <c r="A254" s="26" t="s">
        <v>50</v>
      </c>
      <c r="B254" s="26" t="s">
        <v>78</v>
      </c>
      <c r="C254" s="26">
        <v>151520</v>
      </c>
      <c r="D254" s="26" t="s">
        <v>276</v>
      </c>
      <c r="E254" s="34">
        <v>554773.54</v>
      </c>
      <c r="F254" s="34">
        <v>496581.92</v>
      </c>
      <c r="G254" s="34">
        <v>563251.84</v>
      </c>
      <c r="H254" s="34">
        <v>577647.49</v>
      </c>
      <c r="I254" s="34">
        <v>612415.66</v>
      </c>
      <c r="J254" s="34">
        <v>625314.31000000006</v>
      </c>
      <c r="K254" s="34">
        <v>676560.25</v>
      </c>
      <c r="L254" s="34">
        <v>654366.47</v>
      </c>
      <c r="M254" s="34">
        <v>660625.28</v>
      </c>
      <c r="N254" s="34">
        <v>688596.86</v>
      </c>
      <c r="O254" s="34">
        <v>-158262.69</v>
      </c>
      <c r="P254" s="34">
        <v>-325292.64</v>
      </c>
      <c r="Q254" s="34">
        <v>-325292.64</v>
      </c>
    </row>
    <row r="255" spans="1:17" ht="15" thickBot="1" x14ac:dyDescent="0.4">
      <c r="A255" s="26" t="s">
        <v>50</v>
      </c>
      <c r="B255" s="26" t="s">
        <v>78</v>
      </c>
      <c r="C255" s="26">
        <v>151525</v>
      </c>
      <c r="D255" s="26" t="s">
        <v>277</v>
      </c>
      <c r="E255" s="34">
        <v>1019903.12</v>
      </c>
      <c r="F255" s="34">
        <v>762108.02</v>
      </c>
      <c r="G255" s="34">
        <v>507537.33</v>
      </c>
      <c r="H255" s="34">
        <v>310658.07</v>
      </c>
      <c r="I255" s="34">
        <v>204185.77</v>
      </c>
      <c r="J255" s="34">
        <v>143956.72</v>
      </c>
      <c r="K255" s="34">
        <v>94533.17</v>
      </c>
      <c r="L255" s="34">
        <v>52103.95</v>
      </c>
      <c r="M255" s="34">
        <v>6536.78</v>
      </c>
      <c r="N255" s="34">
        <v>-57046.32</v>
      </c>
      <c r="O255" s="34">
        <v>-2510479.89</v>
      </c>
      <c r="P255" s="34">
        <v>-2177917.54</v>
      </c>
      <c r="Q255" s="34">
        <v>-2177917.54</v>
      </c>
    </row>
    <row r="256" spans="1:17" ht="15" thickBot="1" x14ac:dyDescent="0.4">
      <c r="A256" s="26" t="s">
        <v>50</v>
      </c>
      <c r="B256" s="26" t="s">
        <v>78</v>
      </c>
      <c r="C256" s="26">
        <v>151530</v>
      </c>
      <c r="D256" s="26" t="s">
        <v>278</v>
      </c>
      <c r="E256" s="34">
        <v>0</v>
      </c>
      <c r="F256" s="34">
        <v>-999.01</v>
      </c>
      <c r="G256" s="34">
        <v>-1966.44</v>
      </c>
      <c r="H256" s="34">
        <v>-3006.45</v>
      </c>
      <c r="I256" s="34">
        <v>-4304.38</v>
      </c>
      <c r="J256" s="34">
        <v>-5425.97</v>
      </c>
      <c r="K256" s="34">
        <v>-6605.69</v>
      </c>
      <c r="L256" s="34">
        <v>-8029.61</v>
      </c>
      <c r="M256" s="34">
        <v>-9173.14</v>
      </c>
      <c r="N256" s="34">
        <v>-10346.43</v>
      </c>
      <c r="O256" s="34">
        <v>0</v>
      </c>
      <c r="P256" s="34">
        <v>0</v>
      </c>
      <c r="Q256" s="34">
        <v>0</v>
      </c>
    </row>
    <row r="257" spans="1:17" ht="15" thickBot="1" x14ac:dyDescent="0.4">
      <c r="A257" s="26" t="s">
        <v>50</v>
      </c>
      <c r="B257" s="26" t="s">
        <v>78</v>
      </c>
      <c r="C257" s="26">
        <v>151535</v>
      </c>
      <c r="D257" s="26" t="s">
        <v>279</v>
      </c>
      <c r="E257" s="34">
        <v>88509.13</v>
      </c>
      <c r="F257" s="34">
        <v>97223.360000000001</v>
      </c>
      <c r="G257" s="34">
        <v>115168.4</v>
      </c>
      <c r="H257" s="34">
        <v>156390.13</v>
      </c>
      <c r="I257" s="34">
        <v>171503.98</v>
      </c>
      <c r="J257" s="34">
        <v>188584.51</v>
      </c>
      <c r="K257" s="34">
        <v>206564.73</v>
      </c>
      <c r="L257" s="34">
        <v>224852.71</v>
      </c>
      <c r="M257" s="34">
        <v>242789.85</v>
      </c>
      <c r="N257" s="34">
        <v>260703.96</v>
      </c>
      <c r="O257" s="34">
        <v>88514.26</v>
      </c>
      <c r="P257" s="34">
        <v>101908.78</v>
      </c>
      <c r="Q257" s="34">
        <v>101908.78</v>
      </c>
    </row>
    <row r="258" spans="1:17" ht="15" thickBot="1" x14ac:dyDescent="0.4">
      <c r="A258" s="26" t="s">
        <v>50</v>
      </c>
      <c r="B258" s="26" t="s">
        <v>78</v>
      </c>
      <c r="C258" s="26">
        <v>151540</v>
      </c>
      <c r="D258" s="26" t="s">
        <v>280</v>
      </c>
      <c r="E258" s="34">
        <v>4048119.53</v>
      </c>
      <c r="F258" s="34">
        <v>3644354.68</v>
      </c>
      <c r="G258" s="34">
        <v>2948108.7</v>
      </c>
      <c r="H258" s="34">
        <v>2290590.08</v>
      </c>
      <c r="I258" s="34">
        <v>1848779.38</v>
      </c>
      <c r="J258" s="34">
        <v>1464422.89</v>
      </c>
      <c r="K258" s="34">
        <v>1108638</v>
      </c>
      <c r="L258" s="34">
        <v>783946.54</v>
      </c>
      <c r="M258" s="34">
        <v>596199.17000000004</v>
      </c>
      <c r="N258" s="34">
        <v>107573.43</v>
      </c>
      <c r="O258" s="34">
        <v>-910547.25</v>
      </c>
      <c r="P258" s="34">
        <v>-865901.51</v>
      </c>
      <c r="Q258" s="34">
        <v>-865901.51</v>
      </c>
    </row>
    <row r="259" spans="1:17" ht="15" thickBot="1" x14ac:dyDescent="0.4">
      <c r="A259" s="26" t="s">
        <v>50</v>
      </c>
      <c r="B259" s="26" t="s">
        <v>78</v>
      </c>
      <c r="C259" s="26">
        <v>151545</v>
      </c>
      <c r="D259" s="26" t="s">
        <v>281</v>
      </c>
      <c r="E259" s="34">
        <v>6449549.54</v>
      </c>
      <c r="F259" s="34">
        <v>4918233.79</v>
      </c>
      <c r="G259" s="34">
        <v>3375141.74</v>
      </c>
      <c r="H259" s="34">
        <v>2243984.19</v>
      </c>
      <c r="I259" s="34">
        <v>1602396.95</v>
      </c>
      <c r="J259" s="34">
        <v>1235252.1100000001</v>
      </c>
      <c r="K259" s="34">
        <v>936943.58</v>
      </c>
      <c r="L259" s="34">
        <v>680851.37</v>
      </c>
      <c r="M259" s="34">
        <v>406106.12</v>
      </c>
      <c r="N259" s="34">
        <v>41652.75</v>
      </c>
      <c r="O259" s="34">
        <v>351679.8</v>
      </c>
      <c r="P259" s="34">
        <v>289638.21000000002</v>
      </c>
      <c r="Q259" s="34">
        <v>289638.21000000002</v>
      </c>
    </row>
    <row r="260" spans="1:17" ht="15" thickBot="1" x14ac:dyDescent="0.4">
      <c r="A260" s="26" t="s">
        <v>50</v>
      </c>
      <c r="B260" s="26" t="s">
        <v>78</v>
      </c>
      <c r="C260" s="26">
        <v>151550</v>
      </c>
      <c r="D260" s="26" t="s">
        <v>282</v>
      </c>
      <c r="E260" s="34">
        <v>-2105972.33</v>
      </c>
      <c r="F260" s="34">
        <v>-2459700.5499999998</v>
      </c>
      <c r="G260" s="34">
        <v>-2668612.5299999998</v>
      </c>
      <c r="H260" s="34">
        <v>-2616038.4900000002</v>
      </c>
      <c r="I260" s="34">
        <v>-2175239.56</v>
      </c>
      <c r="J260" s="34">
        <v>-1678828.81</v>
      </c>
      <c r="K260" s="34">
        <v>-1129926.54</v>
      </c>
      <c r="L260" s="34">
        <v>-580323.79</v>
      </c>
      <c r="M260" s="34">
        <v>-67526.039999999994</v>
      </c>
      <c r="N260" s="34">
        <v>249372.7</v>
      </c>
      <c r="O260" s="34">
        <v>577368.75</v>
      </c>
      <c r="P260" s="34">
        <v>186373.02</v>
      </c>
      <c r="Q260" s="34">
        <v>186373.02</v>
      </c>
    </row>
    <row r="261" spans="1:17" ht="15" thickBot="1" x14ac:dyDescent="0.4">
      <c r="A261" s="26" t="s">
        <v>50</v>
      </c>
      <c r="B261" s="26" t="s">
        <v>78</v>
      </c>
      <c r="C261" s="26">
        <v>151555</v>
      </c>
      <c r="D261" s="26" t="s">
        <v>283</v>
      </c>
      <c r="E261" s="34">
        <v>-1724886.82</v>
      </c>
      <c r="F261" s="34">
        <v>-1637465.07</v>
      </c>
      <c r="G261" s="34">
        <v>-1549349.92</v>
      </c>
      <c r="H261" s="34">
        <v>-1487990.23</v>
      </c>
      <c r="I261" s="34">
        <v>-1456849.51</v>
      </c>
      <c r="J261" s="34">
        <v>-1442675.9</v>
      </c>
      <c r="K261" s="34">
        <v>-1433390.82</v>
      </c>
      <c r="L261" s="34">
        <v>-1426766.42</v>
      </c>
      <c r="M261" s="34">
        <v>-1419048.59</v>
      </c>
      <c r="N261" s="34">
        <v>-1406240.92</v>
      </c>
      <c r="O261" s="34">
        <v>-1861323.25</v>
      </c>
      <c r="P261" s="34">
        <v>-1373926.96</v>
      </c>
      <c r="Q261" s="34">
        <v>-1373926.96</v>
      </c>
    </row>
    <row r="262" spans="1:17" ht="15" thickBot="1" x14ac:dyDescent="0.4">
      <c r="A262" s="26" t="s">
        <v>50</v>
      </c>
      <c r="B262" s="26" t="s">
        <v>78</v>
      </c>
      <c r="C262" s="26">
        <v>151560</v>
      </c>
      <c r="D262" s="26" t="s">
        <v>284</v>
      </c>
      <c r="E262" s="34">
        <v>-1276150.6100000001</v>
      </c>
      <c r="F262" s="34">
        <v>-2278144.5699999998</v>
      </c>
      <c r="G262" s="34">
        <v>-3476913.01</v>
      </c>
      <c r="H262" s="34">
        <v>-4246482.38</v>
      </c>
      <c r="I262" s="34">
        <v>-3514468.07</v>
      </c>
      <c r="J262" s="34">
        <v>-3212050.39</v>
      </c>
      <c r="K262" s="34">
        <v>-3001417.74</v>
      </c>
      <c r="L262" s="34">
        <v>-2945914.35</v>
      </c>
      <c r="M262" s="34">
        <v>-3035912.63</v>
      </c>
      <c r="N262" s="34">
        <v>-3093672.78</v>
      </c>
      <c r="O262" s="34">
        <v>388451.82</v>
      </c>
      <c r="P262" s="34">
        <v>2263715.86</v>
      </c>
      <c r="Q262" s="34">
        <v>2263715.86</v>
      </c>
    </row>
    <row r="263" spans="1:17" ht="15" thickBot="1" x14ac:dyDescent="0.4">
      <c r="A263" s="26" t="s">
        <v>50</v>
      </c>
      <c r="B263" s="26" t="s">
        <v>78</v>
      </c>
      <c r="C263" s="26">
        <v>151565</v>
      </c>
      <c r="D263" s="26" t="s">
        <v>285</v>
      </c>
      <c r="E263" s="34">
        <v>1147886</v>
      </c>
      <c r="F263" s="34">
        <v>1436009</v>
      </c>
      <c r="G263" s="34">
        <v>1326526</v>
      </c>
      <c r="H263" s="34">
        <v>1040295</v>
      </c>
      <c r="I263" s="34">
        <v>790363</v>
      </c>
      <c r="J263" s="34">
        <v>638731</v>
      </c>
      <c r="K263" s="34">
        <v>524738</v>
      </c>
      <c r="L263" s="34">
        <v>424908</v>
      </c>
      <c r="M263" s="34">
        <v>296380</v>
      </c>
      <c r="N263" s="34">
        <v>0</v>
      </c>
      <c r="O263" s="34">
        <v>124156</v>
      </c>
      <c r="P263" s="34">
        <v>882130</v>
      </c>
      <c r="Q263" s="34">
        <v>882130</v>
      </c>
    </row>
    <row r="264" spans="1:17" ht="15" thickBot="1" x14ac:dyDescent="0.4">
      <c r="A264" s="26" t="s">
        <v>50</v>
      </c>
      <c r="B264" s="26" t="s">
        <v>78</v>
      </c>
      <c r="C264" s="26">
        <v>151570</v>
      </c>
      <c r="D264" s="26" t="s">
        <v>286</v>
      </c>
      <c r="E264" s="34">
        <v>0</v>
      </c>
      <c r="F264" s="34">
        <v>0</v>
      </c>
      <c r="G264" s="34">
        <v>0</v>
      </c>
      <c r="H264" s="34">
        <v>0</v>
      </c>
      <c r="I264" s="34">
        <v>0</v>
      </c>
      <c r="J264" s="34">
        <v>0</v>
      </c>
      <c r="K264" s="34">
        <v>0</v>
      </c>
      <c r="L264" s="34">
        <v>0</v>
      </c>
      <c r="M264" s="34">
        <v>0</v>
      </c>
      <c r="N264" s="34">
        <v>0</v>
      </c>
      <c r="O264" s="34">
        <v>-516.27</v>
      </c>
      <c r="P264" s="34">
        <v>-2873.3</v>
      </c>
      <c r="Q264" s="34">
        <v>-2873.3</v>
      </c>
    </row>
    <row r="265" spans="1:17" ht="15" thickBot="1" x14ac:dyDescent="0.4">
      <c r="A265" s="26" t="s">
        <v>50</v>
      </c>
      <c r="B265" s="26" t="s">
        <v>78</v>
      </c>
      <c r="C265" s="26">
        <v>151605</v>
      </c>
      <c r="D265" s="26" t="s">
        <v>287</v>
      </c>
      <c r="E265" s="34">
        <v>8252503.1299999999</v>
      </c>
      <c r="F265" s="34">
        <v>8148647.3300000001</v>
      </c>
      <c r="G265" s="34">
        <v>8159283.5199999996</v>
      </c>
      <c r="H265" s="34">
        <v>8079573.6200000001</v>
      </c>
      <c r="I265" s="34">
        <v>8008498.3899999997</v>
      </c>
      <c r="J265" s="34">
        <v>7937423.1600000001</v>
      </c>
      <c r="K265" s="34">
        <v>7868011.8700000001</v>
      </c>
      <c r="L265" s="34">
        <v>7797937.96</v>
      </c>
      <c r="M265" s="34">
        <v>7727047.6100000003</v>
      </c>
      <c r="N265" s="34">
        <v>7656157.2599999998</v>
      </c>
      <c r="O265" s="34">
        <v>7585266.9100000001</v>
      </c>
      <c r="P265" s="34">
        <v>7514376.5599999996</v>
      </c>
      <c r="Q265" s="34">
        <v>7514376.5599999996</v>
      </c>
    </row>
    <row r="266" spans="1:17" ht="15" thickBot="1" x14ac:dyDescent="0.4">
      <c r="A266" s="26" t="s">
        <v>50</v>
      </c>
      <c r="B266" s="26" t="s">
        <v>78</v>
      </c>
      <c r="C266" s="26">
        <v>151615</v>
      </c>
      <c r="D266" s="26" t="s">
        <v>288</v>
      </c>
      <c r="E266" s="34">
        <v>1037419.56</v>
      </c>
      <c r="F266" s="34">
        <v>1024623.33</v>
      </c>
      <c r="G266" s="34">
        <v>1026748.46</v>
      </c>
      <c r="H266" s="34">
        <v>1017099.08</v>
      </c>
      <c r="I266" s="34">
        <v>1008575.03</v>
      </c>
      <c r="J266" s="34">
        <v>1000050.98</v>
      </c>
      <c r="K266" s="34">
        <v>988121.75</v>
      </c>
      <c r="L266" s="34">
        <v>979264.55</v>
      </c>
      <c r="M266" s="34">
        <v>970362.15</v>
      </c>
      <c r="N266" s="34">
        <v>961459.75</v>
      </c>
      <c r="O266" s="34">
        <v>952557.35</v>
      </c>
      <c r="P266" s="34">
        <v>943654.95</v>
      </c>
      <c r="Q266" s="34">
        <v>943654.95</v>
      </c>
    </row>
    <row r="267" spans="1:17" ht="15" thickBot="1" x14ac:dyDescent="0.4">
      <c r="A267" s="26" t="s">
        <v>50</v>
      </c>
      <c r="B267" s="26" t="s">
        <v>78</v>
      </c>
      <c r="C267" s="26">
        <v>151702</v>
      </c>
      <c r="D267" s="26" t="s">
        <v>289</v>
      </c>
      <c r="E267" s="34">
        <v>2622516.25</v>
      </c>
      <c r="F267" s="34">
        <v>2622516.25</v>
      </c>
      <c r="G267" s="34">
        <v>2662911.98</v>
      </c>
      <c r="H267" s="34">
        <v>2662911.98</v>
      </c>
      <c r="I267" s="34">
        <v>2662911.98</v>
      </c>
      <c r="J267" s="34">
        <v>2703307.71</v>
      </c>
      <c r="K267" s="34">
        <v>2703307.71</v>
      </c>
      <c r="L267" s="34">
        <v>2703307.71</v>
      </c>
      <c r="M267" s="34">
        <v>2745579.73</v>
      </c>
      <c r="N267" s="34">
        <v>2745579.73</v>
      </c>
      <c r="O267" s="34">
        <v>0</v>
      </c>
      <c r="P267" s="34">
        <v>0</v>
      </c>
      <c r="Q267" s="34">
        <v>0</v>
      </c>
    </row>
    <row r="268" spans="1:17" ht="15" thickBot="1" x14ac:dyDescent="0.4">
      <c r="A268" s="26" t="s">
        <v>50</v>
      </c>
      <c r="B268" s="26" t="s">
        <v>78</v>
      </c>
      <c r="C268" s="26">
        <v>151704</v>
      </c>
      <c r="D268" s="26" t="s">
        <v>290</v>
      </c>
      <c r="E268" s="34">
        <v>2185758.75</v>
      </c>
      <c r="F268" s="34">
        <v>2196924.33</v>
      </c>
      <c r="G268" s="34">
        <v>2208146.9500000002</v>
      </c>
      <c r="H268" s="34">
        <v>2219426.9</v>
      </c>
      <c r="I268" s="34">
        <v>2230764.4700000002</v>
      </c>
      <c r="J268" s="34">
        <v>2242159.96</v>
      </c>
      <c r="K268" s="34">
        <v>2253613.66</v>
      </c>
      <c r="L268" s="34">
        <v>2265125.87</v>
      </c>
      <c r="M268" s="34">
        <v>2276696.89</v>
      </c>
      <c r="N268" s="34">
        <v>2288327.02</v>
      </c>
      <c r="O268" s="34">
        <v>0</v>
      </c>
      <c r="P268" s="34">
        <v>0</v>
      </c>
      <c r="Q268" s="34">
        <v>0</v>
      </c>
    </row>
    <row r="269" spans="1:17" ht="15" thickBot="1" x14ac:dyDescent="0.4">
      <c r="A269" s="26" t="s">
        <v>50</v>
      </c>
      <c r="B269" s="26" t="s">
        <v>78</v>
      </c>
      <c r="C269" s="26">
        <v>151706</v>
      </c>
      <c r="D269" s="26" t="s">
        <v>291</v>
      </c>
      <c r="E269" s="34">
        <v>1852983.7</v>
      </c>
      <c r="F269" s="34">
        <v>1862449.36</v>
      </c>
      <c r="G269" s="34">
        <v>1871963.37</v>
      </c>
      <c r="H269" s="34">
        <v>1881525.98</v>
      </c>
      <c r="I269" s="34">
        <v>1891137.44</v>
      </c>
      <c r="J269" s="34">
        <v>1900798</v>
      </c>
      <c r="K269" s="34">
        <v>1910507.91</v>
      </c>
      <c r="L269" s="34">
        <v>1920267.42</v>
      </c>
      <c r="M269" s="34">
        <v>1930076.79</v>
      </c>
      <c r="N269" s="34">
        <v>1939936.27</v>
      </c>
      <c r="O269" s="34">
        <v>0</v>
      </c>
      <c r="P269" s="34">
        <v>0</v>
      </c>
      <c r="Q269" s="34">
        <v>0</v>
      </c>
    </row>
    <row r="270" spans="1:17" ht="15" thickBot="1" x14ac:dyDescent="0.4">
      <c r="A270" s="26" t="s">
        <v>50</v>
      </c>
      <c r="B270" s="26" t="s">
        <v>78</v>
      </c>
      <c r="C270" s="26">
        <v>151708</v>
      </c>
      <c r="D270" s="26" t="s">
        <v>292</v>
      </c>
      <c r="E270" s="34">
        <v>434299.42</v>
      </c>
      <c r="F270" s="34">
        <v>434299.42</v>
      </c>
      <c r="G270" s="34">
        <v>545679.66</v>
      </c>
      <c r="H270" s="34">
        <v>545679.66</v>
      </c>
      <c r="I270" s="34">
        <v>545679.66</v>
      </c>
      <c r="J270" s="34">
        <v>629299.42000000004</v>
      </c>
      <c r="K270" s="34">
        <v>629299.42000000004</v>
      </c>
      <c r="L270" s="34">
        <v>629299.42000000004</v>
      </c>
      <c r="M270" s="34">
        <v>654299.42000000004</v>
      </c>
      <c r="N270" s="34">
        <v>654299.42000000004</v>
      </c>
      <c r="O270" s="34">
        <v>654299.42000000004</v>
      </c>
      <c r="P270" s="34">
        <v>697299.42</v>
      </c>
      <c r="Q270" s="34">
        <v>697299.42</v>
      </c>
    </row>
    <row r="271" spans="1:17" ht="15" thickBot="1" x14ac:dyDescent="0.4">
      <c r="A271" s="26" t="s">
        <v>50</v>
      </c>
      <c r="B271" s="26" t="s">
        <v>78</v>
      </c>
      <c r="C271" s="26">
        <v>151710</v>
      </c>
      <c r="D271" s="26" t="s">
        <v>293</v>
      </c>
      <c r="E271" s="34">
        <v>211550.96</v>
      </c>
      <c r="F271" s="34">
        <v>208551.95</v>
      </c>
      <c r="G271" s="34">
        <v>240604.07</v>
      </c>
      <c r="H271" s="34">
        <v>240604.07</v>
      </c>
      <c r="I271" s="34">
        <v>240604.07</v>
      </c>
      <c r="J271" s="34">
        <v>261942.17</v>
      </c>
      <c r="K271" s="34">
        <v>261942.17</v>
      </c>
      <c r="L271" s="34">
        <v>261942.17</v>
      </c>
      <c r="M271" s="34">
        <v>270344.65000000002</v>
      </c>
      <c r="N271" s="34">
        <v>270344.65000000002</v>
      </c>
      <c r="O271" s="34">
        <v>270344.65000000002</v>
      </c>
      <c r="P271" s="34">
        <v>283026.83</v>
      </c>
      <c r="Q271" s="34">
        <v>283026.83</v>
      </c>
    </row>
    <row r="272" spans="1:17" ht="15" thickBot="1" x14ac:dyDescent="0.4">
      <c r="A272" s="26" t="s">
        <v>50</v>
      </c>
      <c r="B272" s="26" t="s">
        <v>78</v>
      </c>
      <c r="C272" s="26">
        <v>151712</v>
      </c>
      <c r="D272" s="26" t="s">
        <v>294</v>
      </c>
      <c r="E272" s="34">
        <v>426779.02</v>
      </c>
      <c r="F272" s="34">
        <v>426779.02</v>
      </c>
      <c r="G272" s="34">
        <v>426779.02</v>
      </c>
      <c r="H272" s="34">
        <v>426779.02</v>
      </c>
      <c r="I272" s="34">
        <v>426779.02</v>
      </c>
      <c r="J272" s="34">
        <v>426779.02</v>
      </c>
      <c r="K272" s="34">
        <v>426779.02</v>
      </c>
      <c r="L272" s="34">
        <v>426779.02</v>
      </c>
      <c r="M272" s="34">
        <v>426779.02</v>
      </c>
      <c r="N272" s="34">
        <v>426779.02</v>
      </c>
      <c r="O272" s="34">
        <v>426779.02</v>
      </c>
      <c r="P272" s="34">
        <v>426779.02</v>
      </c>
      <c r="Q272" s="34">
        <v>426779.02</v>
      </c>
    </row>
    <row r="273" spans="1:17" ht="15" thickBot="1" x14ac:dyDescent="0.4">
      <c r="A273" s="26" t="s">
        <v>50</v>
      </c>
      <c r="B273" s="26" t="s">
        <v>78</v>
      </c>
      <c r="C273" s="26">
        <v>151722</v>
      </c>
      <c r="D273" s="26" t="s">
        <v>295</v>
      </c>
      <c r="E273" s="34">
        <v>-537177.9</v>
      </c>
      <c r="F273" s="34">
        <v>-539921.98</v>
      </c>
      <c r="G273" s="34">
        <v>-542680.07999999996</v>
      </c>
      <c r="H273" s="34">
        <v>-545452.27</v>
      </c>
      <c r="I273" s="34">
        <v>-548238.62</v>
      </c>
      <c r="J273" s="34">
        <v>-551039.21</v>
      </c>
      <c r="K273" s="34">
        <v>-553854.1</v>
      </c>
      <c r="L273" s="34">
        <v>-556683.37</v>
      </c>
      <c r="M273" s="34">
        <v>-559527.09</v>
      </c>
      <c r="N273" s="34">
        <v>-562385.34</v>
      </c>
      <c r="O273" s="34">
        <v>0</v>
      </c>
      <c r="P273" s="34">
        <v>0</v>
      </c>
      <c r="Q273" s="34">
        <v>0</v>
      </c>
    </row>
    <row r="274" spans="1:17" ht="15" thickBot="1" x14ac:dyDescent="0.4">
      <c r="A274" s="26" t="s">
        <v>50</v>
      </c>
      <c r="B274" s="26" t="s">
        <v>78</v>
      </c>
      <c r="C274" s="26">
        <v>151724</v>
      </c>
      <c r="D274" s="26" t="s">
        <v>296</v>
      </c>
      <c r="E274" s="34">
        <v>-307149.98</v>
      </c>
      <c r="F274" s="34">
        <v>-307149.98</v>
      </c>
      <c r="G274" s="34">
        <v>-307149.98</v>
      </c>
      <c r="H274" s="34">
        <v>-307149.98</v>
      </c>
      <c r="I274" s="34">
        <v>-307149.98</v>
      </c>
      <c r="J274" s="34">
        <v>-307149.98</v>
      </c>
      <c r="K274" s="34">
        <v>-307149.98</v>
      </c>
      <c r="L274" s="34">
        <v>-307149.98</v>
      </c>
      <c r="M274" s="34">
        <v>-307149.98</v>
      </c>
      <c r="N274" s="34">
        <v>-307149.98</v>
      </c>
      <c r="O274" s="34">
        <v>-307149.98</v>
      </c>
      <c r="P274" s="34">
        <v>-307149.98</v>
      </c>
      <c r="Q274" s="34">
        <v>-307149.98</v>
      </c>
    </row>
    <row r="275" spans="1:17" ht="15" thickBot="1" x14ac:dyDescent="0.4">
      <c r="A275" s="26" t="s">
        <v>50</v>
      </c>
      <c r="B275" s="26" t="s">
        <v>78</v>
      </c>
      <c r="C275" s="26">
        <v>151726</v>
      </c>
      <c r="D275" s="26" t="s">
        <v>297</v>
      </c>
      <c r="E275" s="34">
        <v>-2185758.75</v>
      </c>
      <c r="F275" s="34">
        <v>-2196924.33</v>
      </c>
      <c r="G275" s="34">
        <v>-2208146.9500000002</v>
      </c>
      <c r="H275" s="34">
        <v>-2219426.9</v>
      </c>
      <c r="I275" s="34">
        <v>-2230764.4700000002</v>
      </c>
      <c r="J275" s="34">
        <v>-2242159.96</v>
      </c>
      <c r="K275" s="34">
        <v>-2253613.66</v>
      </c>
      <c r="L275" s="34">
        <v>-2265125.87</v>
      </c>
      <c r="M275" s="34">
        <v>-2276696.89</v>
      </c>
      <c r="N275" s="34">
        <v>-2288327.02</v>
      </c>
      <c r="O275" s="34">
        <v>0</v>
      </c>
      <c r="P275" s="34">
        <v>0</v>
      </c>
      <c r="Q275" s="34">
        <v>0</v>
      </c>
    </row>
    <row r="276" spans="1:17" ht="15" thickBot="1" x14ac:dyDescent="0.4">
      <c r="A276" s="26" t="s">
        <v>50</v>
      </c>
      <c r="B276" s="26" t="s">
        <v>78</v>
      </c>
      <c r="C276" s="26">
        <v>151728</v>
      </c>
      <c r="D276" s="26" t="s">
        <v>298</v>
      </c>
      <c r="E276" s="34">
        <v>-211550.96</v>
      </c>
      <c r="F276" s="34">
        <v>-208551.95</v>
      </c>
      <c r="G276" s="34">
        <v>-240604.07</v>
      </c>
      <c r="H276" s="34">
        <v>-240604.07</v>
      </c>
      <c r="I276" s="34">
        <v>-240604.07</v>
      </c>
      <c r="J276" s="34">
        <v>-261942.17</v>
      </c>
      <c r="K276" s="34">
        <v>-261942.17</v>
      </c>
      <c r="L276" s="34">
        <v>-261942.17</v>
      </c>
      <c r="M276" s="34">
        <v>-270344.65000000002</v>
      </c>
      <c r="N276" s="34">
        <v>-270344.65000000002</v>
      </c>
      <c r="O276" s="34">
        <v>-270344.65000000002</v>
      </c>
      <c r="P276" s="34">
        <v>-283026.83</v>
      </c>
      <c r="Q276" s="34">
        <v>-283026.83</v>
      </c>
    </row>
    <row r="277" spans="1:17" ht="15" thickBot="1" x14ac:dyDescent="0.4">
      <c r="A277" s="26" t="s">
        <v>50</v>
      </c>
      <c r="B277" s="26" t="s">
        <v>78</v>
      </c>
      <c r="C277" s="26">
        <v>151730</v>
      </c>
      <c r="D277" s="26" t="s">
        <v>299</v>
      </c>
      <c r="E277" s="34">
        <v>7426476.0800000001</v>
      </c>
      <c r="F277" s="34">
        <v>7466716</v>
      </c>
      <c r="G277" s="34">
        <v>7506646.4000000004</v>
      </c>
      <c r="H277" s="34">
        <v>7546427.6399999997</v>
      </c>
      <c r="I277" s="34">
        <v>7585949.9199999999</v>
      </c>
      <c r="J277" s="34">
        <v>7625346.2599999998</v>
      </c>
      <c r="K277" s="34">
        <v>7664858</v>
      </c>
      <c r="L277" s="34">
        <v>7704184.2300000004</v>
      </c>
      <c r="M277" s="34">
        <v>7743713.3499999996</v>
      </c>
      <c r="N277" s="34">
        <v>7783443.4000000004</v>
      </c>
      <c r="O277" s="34">
        <v>-66.55</v>
      </c>
      <c r="P277" s="34">
        <v>-27.55</v>
      </c>
      <c r="Q277" s="34">
        <v>-27.55</v>
      </c>
    </row>
    <row r="278" spans="1:17" ht="15" thickBot="1" x14ac:dyDescent="0.4">
      <c r="A278" s="26" t="s">
        <v>50</v>
      </c>
      <c r="B278" s="26" t="s">
        <v>78</v>
      </c>
      <c r="C278" s="26">
        <v>151732</v>
      </c>
      <c r="D278" s="26" t="s">
        <v>300</v>
      </c>
      <c r="E278" s="34">
        <v>263870.90999999997</v>
      </c>
      <c r="F278" s="34">
        <v>263870.90999999997</v>
      </c>
      <c r="G278" s="34">
        <v>263778.01</v>
      </c>
      <c r="H278" s="34">
        <v>263514.39</v>
      </c>
      <c r="I278" s="34">
        <v>263514.39</v>
      </c>
      <c r="J278" s="34">
        <v>263514.39</v>
      </c>
      <c r="K278" s="34">
        <v>263514.39</v>
      </c>
      <c r="L278" s="34">
        <v>263514.39</v>
      </c>
      <c r="M278" s="34">
        <v>263514.39</v>
      </c>
      <c r="N278" s="34">
        <v>263514.39</v>
      </c>
      <c r="O278" s="34">
        <v>263514.39</v>
      </c>
      <c r="P278" s="34">
        <v>263514.39</v>
      </c>
      <c r="Q278" s="34">
        <v>263514.39</v>
      </c>
    </row>
    <row r="279" spans="1:17" ht="15" thickBot="1" x14ac:dyDescent="0.4">
      <c r="A279" s="26" t="s">
        <v>50</v>
      </c>
      <c r="B279" s="26" t="s">
        <v>78</v>
      </c>
      <c r="C279" s="26">
        <v>151734</v>
      </c>
      <c r="D279" s="26" t="s">
        <v>301</v>
      </c>
      <c r="E279" s="34">
        <v>3252412.33</v>
      </c>
      <c r="F279" s="34">
        <v>2375246.92</v>
      </c>
      <c r="G279" s="34">
        <v>1514905.49</v>
      </c>
      <c r="H279" s="34">
        <v>855824.01</v>
      </c>
      <c r="I279" s="34">
        <v>512736.62</v>
      </c>
      <c r="J279" s="34">
        <v>328393.24</v>
      </c>
      <c r="K279" s="34">
        <v>181447.36</v>
      </c>
      <c r="L279" s="34">
        <v>57365.33</v>
      </c>
      <c r="M279" s="34">
        <v>-76589.69</v>
      </c>
      <c r="N279" s="34">
        <v>-270646.68</v>
      </c>
      <c r="O279" s="34">
        <v>13263442.390000001</v>
      </c>
      <c r="P279" s="34">
        <v>11473756.890000001</v>
      </c>
      <c r="Q279" s="34">
        <v>11473756.890000001</v>
      </c>
    </row>
    <row r="280" spans="1:17" ht="15" thickBot="1" x14ac:dyDescent="0.4">
      <c r="A280" s="26" t="s">
        <v>50</v>
      </c>
      <c r="B280" s="26" t="s">
        <v>78</v>
      </c>
      <c r="C280" s="26">
        <v>151736</v>
      </c>
      <c r="D280" s="26" t="s">
        <v>302</v>
      </c>
      <c r="E280" s="34">
        <v>-743292.23</v>
      </c>
      <c r="F280" s="34">
        <v>-547821.73</v>
      </c>
      <c r="G280" s="34">
        <v>-341306.05</v>
      </c>
      <c r="H280" s="34">
        <v>-183092.72</v>
      </c>
      <c r="I280" s="34">
        <v>-100717.92</v>
      </c>
      <c r="J280" s="34">
        <v>-56441.63</v>
      </c>
      <c r="K280" s="34">
        <v>-21140.69</v>
      </c>
      <c r="L280" s="34">
        <v>8672.98</v>
      </c>
      <c r="M280" s="34">
        <v>40856.22</v>
      </c>
      <c r="N280" s="34">
        <v>87463.99</v>
      </c>
      <c r="O280" s="34">
        <v>-2075507.49</v>
      </c>
      <c r="P280" s="34">
        <v>-1788958.41</v>
      </c>
      <c r="Q280" s="34">
        <v>-1788958.41</v>
      </c>
    </row>
    <row r="281" spans="1:17" ht="15" thickBot="1" x14ac:dyDescent="0.4">
      <c r="A281" s="26" t="s">
        <v>50</v>
      </c>
      <c r="B281" s="26" t="s">
        <v>78</v>
      </c>
      <c r="C281" s="26">
        <v>151802</v>
      </c>
      <c r="D281" s="26" t="s">
        <v>303</v>
      </c>
      <c r="E281" s="34">
        <v>1580823.17</v>
      </c>
      <c r="F281" s="34">
        <v>1580823.17</v>
      </c>
      <c r="G281" s="34">
        <v>1629127.19</v>
      </c>
      <c r="H281" s="34">
        <v>1629127.19</v>
      </c>
      <c r="I281" s="34">
        <v>1629127.19</v>
      </c>
      <c r="J281" s="34">
        <v>1698894.83</v>
      </c>
      <c r="K281" s="34">
        <v>1708572.87</v>
      </c>
      <c r="L281" s="34">
        <v>1718306.04</v>
      </c>
      <c r="M281" s="34">
        <v>1728094.66</v>
      </c>
      <c r="N281" s="34">
        <v>1737939.04</v>
      </c>
      <c r="O281" s="34">
        <v>0</v>
      </c>
      <c r="P281" s="34">
        <v>0</v>
      </c>
      <c r="Q281" s="34">
        <v>0</v>
      </c>
    </row>
    <row r="282" spans="1:17" ht="15" thickBot="1" x14ac:dyDescent="0.4">
      <c r="A282" s="26" t="s">
        <v>50</v>
      </c>
      <c r="B282" s="26" t="s">
        <v>78</v>
      </c>
      <c r="C282" s="26">
        <v>151803</v>
      </c>
      <c r="D282" s="26" t="s">
        <v>304</v>
      </c>
      <c r="E282" s="34">
        <v>1254968.72</v>
      </c>
      <c r="F282" s="34">
        <v>935453.46</v>
      </c>
      <c r="G282" s="34">
        <v>621816.5</v>
      </c>
      <c r="H282" s="34">
        <v>380285.77</v>
      </c>
      <c r="I282" s="34">
        <v>251952.72</v>
      </c>
      <c r="J282" s="34">
        <v>180578.24</v>
      </c>
      <c r="K282" s="34">
        <v>122811.27</v>
      </c>
      <c r="L282" s="34">
        <v>73140.53</v>
      </c>
      <c r="M282" s="34">
        <v>19954.34</v>
      </c>
      <c r="N282" s="34">
        <v>-55503.12</v>
      </c>
      <c r="O282" s="34">
        <v>1543938.49</v>
      </c>
      <c r="P282" s="34">
        <v>1339320.04</v>
      </c>
      <c r="Q282" s="34">
        <v>1339320.04</v>
      </c>
    </row>
    <row r="283" spans="1:17" ht="15" thickBot="1" x14ac:dyDescent="0.4">
      <c r="A283" s="26" t="s">
        <v>50</v>
      </c>
      <c r="B283" s="26" t="s">
        <v>78</v>
      </c>
      <c r="C283" s="26">
        <v>151804</v>
      </c>
      <c r="D283" s="26" t="s">
        <v>305</v>
      </c>
      <c r="E283" s="34">
        <v>2008811.54</v>
      </c>
      <c r="F283" s="34">
        <v>1879738.3</v>
      </c>
      <c r="G283" s="34">
        <v>1867701.09</v>
      </c>
      <c r="H283" s="34">
        <v>1855556.19</v>
      </c>
      <c r="I283" s="34">
        <v>1843392.44</v>
      </c>
      <c r="J283" s="34">
        <v>2051739.41</v>
      </c>
      <c r="K283" s="34">
        <v>2074227.61</v>
      </c>
      <c r="L283" s="34">
        <v>2096692.63</v>
      </c>
      <c r="M283" s="34">
        <v>2041664.38</v>
      </c>
      <c r="N283" s="34">
        <v>2064083.02</v>
      </c>
      <c r="O283" s="34">
        <v>1190912.6299999999</v>
      </c>
      <c r="P283" s="34">
        <v>1213066.1599999999</v>
      </c>
      <c r="Q283" s="34">
        <v>1213066.1599999999</v>
      </c>
    </row>
    <row r="284" spans="1:17" ht="15" thickBot="1" x14ac:dyDescent="0.4">
      <c r="A284" s="26" t="s">
        <v>50</v>
      </c>
      <c r="B284" s="26" t="s">
        <v>78</v>
      </c>
      <c r="C284" s="26">
        <v>151805</v>
      </c>
      <c r="D284" s="26" t="s">
        <v>306</v>
      </c>
      <c r="E284" s="34">
        <v>326805.7</v>
      </c>
      <c r="F284" s="34">
        <v>241210.32</v>
      </c>
      <c r="G284" s="34">
        <v>157258.65</v>
      </c>
      <c r="H284" s="34">
        <v>92948</v>
      </c>
      <c r="I284" s="34">
        <v>59487.53</v>
      </c>
      <c r="J284" s="34">
        <v>41525.480000000003</v>
      </c>
      <c r="K284" s="34">
        <v>27213.78</v>
      </c>
      <c r="L284" s="34">
        <v>15135.84</v>
      </c>
      <c r="M284" s="34">
        <v>2092.9</v>
      </c>
      <c r="N284" s="34">
        <v>-16811.84</v>
      </c>
      <c r="O284" s="34">
        <v>653107.5</v>
      </c>
      <c r="P284" s="34">
        <v>564734.85</v>
      </c>
      <c r="Q284" s="34">
        <v>564734.85</v>
      </c>
    </row>
    <row r="285" spans="1:17" ht="15" thickBot="1" x14ac:dyDescent="0.4">
      <c r="A285" s="26" t="s">
        <v>50</v>
      </c>
      <c r="B285" s="26" t="s">
        <v>78</v>
      </c>
      <c r="C285" s="26">
        <v>151806</v>
      </c>
      <c r="D285" s="26" t="s">
        <v>307</v>
      </c>
      <c r="E285" s="34">
        <v>427893.18</v>
      </c>
      <c r="F285" s="34">
        <v>429052.06</v>
      </c>
      <c r="G285" s="34">
        <v>436517.9</v>
      </c>
      <c r="H285" s="34">
        <v>437700.14</v>
      </c>
      <c r="I285" s="34">
        <v>438885.58</v>
      </c>
      <c r="J285" s="34">
        <v>452868.96</v>
      </c>
      <c r="K285" s="34">
        <v>455440.5</v>
      </c>
      <c r="L285" s="34">
        <v>458026.64</v>
      </c>
      <c r="M285" s="34">
        <v>460627.47</v>
      </c>
      <c r="N285" s="34">
        <v>463243.07</v>
      </c>
      <c r="O285" s="34">
        <v>465873.52</v>
      </c>
      <c r="P285" s="34">
        <v>468518.91</v>
      </c>
      <c r="Q285" s="34">
        <v>468518.91</v>
      </c>
    </row>
    <row r="286" spans="1:17" ht="15" thickBot="1" x14ac:dyDescent="0.4">
      <c r="A286" s="26" t="s">
        <v>50</v>
      </c>
      <c r="B286" s="26" t="s">
        <v>78</v>
      </c>
      <c r="C286" s="26">
        <v>151807</v>
      </c>
      <c r="D286" s="26" t="s">
        <v>2845</v>
      </c>
      <c r="E286" s="34">
        <v>0</v>
      </c>
      <c r="F286" s="34">
        <v>0</v>
      </c>
      <c r="G286" s="34">
        <v>0</v>
      </c>
      <c r="H286" s="34">
        <v>0</v>
      </c>
      <c r="I286" s="34">
        <v>0</v>
      </c>
      <c r="J286" s="34">
        <v>0</v>
      </c>
      <c r="K286" s="34">
        <v>0</v>
      </c>
      <c r="L286" s="34">
        <v>0</v>
      </c>
      <c r="M286" s="34">
        <v>918.8</v>
      </c>
      <c r="N286" s="34">
        <v>924.03</v>
      </c>
      <c r="O286" s="34">
        <v>2384.94</v>
      </c>
      <c r="P286" s="34">
        <v>56353.33</v>
      </c>
      <c r="Q286" s="34">
        <v>56353.33</v>
      </c>
    </row>
    <row r="287" spans="1:17" ht="15" thickBot="1" x14ac:dyDescent="0.4">
      <c r="A287" s="26" t="s">
        <v>50</v>
      </c>
      <c r="B287" s="26" t="s">
        <v>78</v>
      </c>
      <c r="C287" s="26">
        <v>151808</v>
      </c>
      <c r="D287" s="26" t="s">
        <v>308</v>
      </c>
      <c r="E287" s="34">
        <v>393584.51</v>
      </c>
      <c r="F287" s="34">
        <v>395064.8</v>
      </c>
      <c r="G287" s="34">
        <v>413139.95</v>
      </c>
      <c r="H287" s="34">
        <v>431194.18</v>
      </c>
      <c r="I287" s="34">
        <v>449232.07</v>
      </c>
      <c r="J287" s="34">
        <v>813002.01</v>
      </c>
      <c r="K287" s="34">
        <v>874764.6</v>
      </c>
      <c r="L287" s="34">
        <v>936457.41</v>
      </c>
      <c r="M287" s="34">
        <v>987984.01</v>
      </c>
      <c r="N287" s="34">
        <v>1049537.25</v>
      </c>
      <c r="O287" s="34">
        <v>846042.41</v>
      </c>
      <c r="P287" s="34">
        <v>888695.59</v>
      </c>
      <c r="Q287" s="34">
        <v>888695.59</v>
      </c>
    </row>
    <row r="288" spans="1:17" ht="15" thickBot="1" x14ac:dyDescent="0.4">
      <c r="A288" s="26" t="s">
        <v>50</v>
      </c>
      <c r="B288" s="26" t="s">
        <v>78</v>
      </c>
      <c r="C288" s="26">
        <v>151809</v>
      </c>
      <c r="D288" s="26" t="s">
        <v>2846</v>
      </c>
      <c r="E288" s="34">
        <v>0</v>
      </c>
      <c r="F288" s="34">
        <v>0</v>
      </c>
      <c r="G288" s="34">
        <v>0</v>
      </c>
      <c r="H288" s="34">
        <v>0</v>
      </c>
      <c r="I288" s="34">
        <v>0</v>
      </c>
      <c r="J288" s="34">
        <v>0</v>
      </c>
      <c r="K288" s="34">
        <v>0</v>
      </c>
      <c r="L288" s="34">
        <v>0</v>
      </c>
      <c r="M288" s="34">
        <v>0</v>
      </c>
      <c r="N288" s="34">
        <v>773.6</v>
      </c>
      <c r="O288" s="34">
        <v>2096.71</v>
      </c>
      <c r="P288" s="34">
        <v>3419.82</v>
      </c>
      <c r="Q288" s="34">
        <v>3419.82</v>
      </c>
    </row>
    <row r="289" spans="1:17" ht="15" thickBot="1" x14ac:dyDescent="0.4">
      <c r="A289" s="26" t="s">
        <v>50</v>
      </c>
      <c r="B289" s="26" t="s">
        <v>78</v>
      </c>
      <c r="C289" s="26">
        <v>151810</v>
      </c>
      <c r="D289" s="26" t="s">
        <v>309</v>
      </c>
      <c r="E289" s="34">
        <v>-78578</v>
      </c>
      <c r="F289" s="34">
        <v>-77214</v>
      </c>
      <c r="G289" s="34">
        <v>-91118</v>
      </c>
      <c r="H289" s="34">
        <v>-171905</v>
      </c>
      <c r="I289" s="34">
        <v>-262662</v>
      </c>
      <c r="J289" s="34">
        <v>-254508</v>
      </c>
      <c r="K289" s="34">
        <v>-235311</v>
      </c>
      <c r="L289" s="34">
        <v>-253774</v>
      </c>
      <c r="M289" s="34">
        <v>-301760</v>
      </c>
      <c r="N289" s="34">
        <v>-195060</v>
      </c>
      <c r="O289" s="34">
        <v>-1976013</v>
      </c>
      <c r="P289" s="34">
        <v>-1871327</v>
      </c>
      <c r="Q289" s="34">
        <v>-1871327</v>
      </c>
    </row>
    <row r="290" spans="1:17" ht="15" thickBot="1" x14ac:dyDescent="0.4">
      <c r="A290" s="26" t="s">
        <v>50</v>
      </c>
      <c r="B290" s="26" t="s">
        <v>78</v>
      </c>
      <c r="C290" s="26">
        <v>151811</v>
      </c>
      <c r="D290" s="26" t="s">
        <v>2847</v>
      </c>
      <c r="E290" s="34">
        <v>0</v>
      </c>
      <c r="F290" s="34">
        <v>0</v>
      </c>
      <c r="G290" s="34">
        <v>0</v>
      </c>
      <c r="H290" s="34">
        <v>0</v>
      </c>
      <c r="I290" s="34">
        <v>0</v>
      </c>
      <c r="J290" s="34">
        <v>0</v>
      </c>
      <c r="K290" s="34">
        <v>0</v>
      </c>
      <c r="L290" s="34">
        <v>0</v>
      </c>
      <c r="M290" s="34">
        <v>125.65</v>
      </c>
      <c r="N290" s="34">
        <v>126.36</v>
      </c>
      <c r="O290" s="34">
        <v>326.13</v>
      </c>
      <c r="P290" s="34">
        <v>7706.3</v>
      </c>
      <c r="Q290" s="34">
        <v>7706.3</v>
      </c>
    </row>
    <row r="291" spans="1:17" ht="15" thickBot="1" x14ac:dyDescent="0.4">
      <c r="A291" s="26" t="s">
        <v>50</v>
      </c>
      <c r="B291" s="26" t="s">
        <v>78</v>
      </c>
      <c r="C291" s="26">
        <v>151812</v>
      </c>
      <c r="D291" s="26" t="s">
        <v>310</v>
      </c>
      <c r="E291" s="34">
        <v>7020721.2300000004</v>
      </c>
      <c r="F291" s="34">
        <v>7120402.4400000004</v>
      </c>
      <c r="G291" s="34">
        <v>7220083.6500000004</v>
      </c>
      <c r="H291" s="34">
        <v>7319764.8600000003</v>
      </c>
      <c r="I291" s="34">
        <v>7419446.0700000003</v>
      </c>
      <c r="J291" s="34">
        <v>7505945.0800000001</v>
      </c>
      <c r="K291" s="34">
        <v>7592444.0899999999</v>
      </c>
      <c r="L291" s="34">
        <v>7678943.0999999996</v>
      </c>
      <c r="M291" s="34">
        <v>7765442.1100000003</v>
      </c>
      <c r="N291" s="34">
        <v>7851941.1200000001</v>
      </c>
      <c r="O291" s="34">
        <v>7938440.1299999999</v>
      </c>
      <c r="P291" s="34">
        <v>8024939.1399999997</v>
      </c>
      <c r="Q291" s="34">
        <v>8024939.1399999997</v>
      </c>
    </row>
    <row r="292" spans="1:17" ht="15" thickBot="1" x14ac:dyDescent="0.4">
      <c r="A292" s="26" t="s">
        <v>50</v>
      </c>
      <c r="B292" s="26" t="s">
        <v>78</v>
      </c>
      <c r="C292" s="26">
        <v>151813</v>
      </c>
      <c r="D292" s="26" t="s">
        <v>2848</v>
      </c>
      <c r="E292" s="34">
        <v>0</v>
      </c>
      <c r="F292" s="34">
        <v>0</v>
      </c>
      <c r="G292" s="34">
        <v>0</v>
      </c>
      <c r="H292" s="34">
        <v>0</v>
      </c>
      <c r="I292" s="34">
        <v>0</v>
      </c>
      <c r="J292" s="34">
        <v>0</v>
      </c>
      <c r="K292" s="34">
        <v>0</v>
      </c>
      <c r="L292" s="34">
        <v>0</v>
      </c>
      <c r="M292" s="34">
        <v>0</v>
      </c>
      <c r="N292" s="34">
        <v>103</v>
      </c>
      <c r="O292" s="34">
        <v>279.16000000000003</v>
      </c>
      <c r="P292" s="34">
        <v>455.32</v>
      </c>
      <c r="Q292" s="34">
        <v>455.32</v>
      </c>
    </row>
    <row r="293" spans="1:17" ht="15" thickBot="1" x14ac:dyDescent="0.4">
      <c r="A293" s="26" t="s">
        <v>50</v>
      </c>
      <c r="B293" s="26" t="s">
        <v>78</v>
      </c>
      <c r="C293" s="26">
        <v>151814</v>
      </c>
      <c r="D293" s="26" t="s">
        <v>311</v>
      </c>
      <c r="E293" s="34">
        <v>0</v>
      </c>
      <c r="F293" s="34">
        <v>0</v>
      </c>
      <c r="G293" s="34">
        <v>0</v>
      </c>
      <c r="H293" s="34">
        <v>0</v>
      </c>
      <c r="I293" s="34">
        <v>0</v>
      </c>
      <c r="J293" s="34">
        <v>0</v>
      </c>
      <c r="K293" s="34">
        <v>0</v>
      </c>
      <c r="L293" s="34">
        <v>0</v>
      </c>
      <c r="M293" s="34">
        <v>0</v>
      </c>
      <c r="N293" s="34">
        <v>0</v>
      </c>
      <c r="O293" s="34">
        <v>0</v>
      </c>
      <c r="P293" s="34">
        <v>0</v>
      </c>
      <c r="Q293" s="34">
        <v>0</v>
      </c>
    </row>
    <row r="294" spans="1:17" ht="15" thickBot="1" x14ac:dyDescent="0.4">
      <c r="A294" s="26" t="s">
        <v>50</v>
      </c>
      <c r="B294" s="26" t="s">
        <v>78</v>
      </c>
      <c r="C294" s="26">
        <v>151816</v>
      </c>
      <c r="D294" s="26" t="s">
        <v>312</v>
      </c>
      <c r="E294" s="34">
        <v>-33650.76</v>
      </c>
      <c r="F294" s="34">
        <v>-45560.959999999999</v>
      </c>
      <c r="G294" s="34">
        <v>-45560.959999999999</v>
      </c>
      <c r="H294" s="34">
        <v>-57051.93</v>
      </c>
      <c r="I294" s="34">
        <v>-72987.73</v>
      </c>
      <c r="J294" s="34">
        <v>-51393.82</v>
      </c>
      <c r="K294" s="34">
        <v>-56877.440000000002</v>
      </c>
      <c r="L294" s="34">
        <v>-65534.400000000001</v>
      </c>
      <c r="M294" s="34">
        <v>-72610.990000000005</v>
      </c>
      <c r="N294" s="34">
        <v>-79727.899999999994</v>
      </c>
      <c r="O294" s="34">
        <v>-10199.68</v>
      </c>
      <c r="P294" s="34">
        <v>-23332.82</v>
      </c>
      <c r="Q294" s="34">
        <v>-23332.82</v>
      </c>
    </row>
    <row r="295" spans="1:17" ht="15" thickBot="1" x14ac:dyDescent="0.4">
      <c r="A295" s="26" t="s">
        <v>50</v>
      </c>
      <c r="B295" s="26" t="s">
        <v>78</v>
      </c>
      <c r="C295" s="26">
        <v>151817</v>
      </c>
      <c r="D295" s="26" t="s">
        <v>313</v>
      </c>
      <c r="E295" s="34">
        <v>1393775.98</v>
      </c>
      <c r="F295" s="34">
        <v>1933595.73</v>
      </c>
      <c r="G295" s="34">
        <v>2476015.04</v>
      </c>
      <c r="H295" s="34">
        <v>0</v>
      </c>
      <c r="I295" s="34">
        <v>0</v>
      </c>
      <c r="J295" s="34">
        <v>0</v>
      </c>
      <c r="K295" s="34">
        <v>0</v>
      </c>
      <c r="L295" s="34">
        <v>0</v>
      </c>
      <c r="M295" s="34">
        <v>0</v>
      </c>
      <c r="N295" s="34">
        <v>0</v>
      </c>
      <c r="O295" s="34">
        <v>0</v>
      </c>
      <c r="P295" s="34">
        <v>0</v>
      </c>
      <c r="Q295" s="34">
        <v>0</v>
      </c>
    </row>
    <row r="296" spans="1:17" ht="15" thickBot="1" x14ac:dyDescent="0.4">
      <c r="A296" s="26" t="s">
        <v>50</v>
      </c>
      <c r="B296" s="26" t="s">
        <v>78</v>
      </c>
      <c r="C296" s="26">
        <v>151818</v>
      </c>
      <c r="D296" s="26" t="s">
        <v>314</v>
      </c>
      <c r="E296" s="34">
        <v>6249339.5300000003</v>
      </c>
      <c r="F296" s="34">
        <v>6284939.9299999997</v>
      </c>
      <c r="G296" s="34">
        <v>6284939.9299999997</v>
      </c>
      <c r="H296" s="34">
        <v>6320743.1399999997</v>
      </c>
      <c r="I296" s="34">
        <v>8362243.0099999998</v>
      </c>
      <c r="J296" s="34">
        <v>8302062.3899999997</v>
      </c>
      <c r="K296" s="34">
        <v>10319249.93</v>
      </c>
      <c r="L296" s="34">
        <v>10342232.050000001</v>
      </c>
      <c r="M296" s="34">
        <v>10365345.09</v>
      </c>
      <c r="N296" s="34">
        <v>10388589.800000001</v>
      </c>
      <c r="O296" s="34">
        <v>7367819.6399999997</v>
      </c>
      <c r="P296" s="34">
        <v>7409791.6500000004</v>
      </c>
      <c r="Q296" s="34">
        <v>7409791.6500000004</v>
      </c>
    </row>
    <row r="297" spans="1:17" ht="15" thickBot="1" x14ac:dyDescent="0.4">
      <c r="A297" s="26" t="s">
        <v>50</v>
      </c>
      <c r="B297" s="26" t="s">
        <v>78</v>
      </c>
      <c r="C297" s="26">
        <v>151819</v>
      </c>
      <c r="D297" s="26" t="s">
        <v>315</v>
      </c>
      <c r="E297" s="34">
        <v>18744298.600000001</v>
      </c>
      <c r="F297" s="34">
        <v>12709728.380000001</v>
      </c>
      <c r="G297" s="34">
        <v>1.62</v>
      </c>
      <c r="H297" s="34">
        <v>1.62</v>
      </c>
      <c r="I297" s="34">
        <v>1.62</v>
      </c>
      <c r="J297" s="34">
        <v>1.62</v>
      </c>
      <c r="K297" s="34">
        <v>1.62</v>
      </c>
      <c r="L297" s="34">
        <v>1.62</v>
      </c>
      <c r="M297" s="34">
        <v>1.62</v>
      </c>
      <c r="N297" s="34">
        <v>1.62</v>
      </c>
      <c r="O297" s="34">
        <v>1.62</v>
      </c>
      <c r="P297" s="34">
        <v>1.62</v>
      </c>
      <c r="Q297" s="34">
        <v>1.62</v>
      </c>
    </row>
    <row r="298" spans="1:17" ht="15" thickBot="1" x14ac:dyDescent="0.4">
      <c r="A298" s="26" t="s">
        <v>50</v>
      </c>
      <c r="B298" s="26" t="s">
        <v>78</v>
      </c>
      <c r="C298" s="26">
        <v>151820</v>
      </c>
      <c r="D298" s="26" t="s">
        <v>316</v>
      </c>
      <c r="E298" s="34">
        <v>3712486.61</v>
      </c>
      <c r="F298" s="34">
        <v>3137503.38</v>
      </c>
      <c r="G298" s="34">
        <v>2526632.02</v>
      </c>
      <c r="H298" s="34">
        <v>1997846.1</v>
      </c>
      <c r="I298" s="34">
        <v>1588737.25</v>
      </c>
      <c r="J298" s="34">
        <v>1256258.24</v>
      </c>
      <c r="K298" s="34">
        <v>948667.76</v>
      </c>
      <c r="L298" s="34">
        <v>656222.48</v>
      </c>
      <c r="M298" s="34">
        <v>351001.01</v>
      </c>
      <c r="N298" s="34">
        <v>-22130.01</v>
      </c>
      <c r="O298" s="34">
        <v>5775099.7000000002</v>
      </c>
      <c r="P298" s="34">
        <v>5131481.3099999996</v>
      </c>
      <c r="Q298" s="34">
        <v>5131481.3099999996</v>
      </c>
    </row>
    <row r="299" spans="1:17" ht="15" thickBot="1" x14ac:dyDescent="0.4">
      <c r="A299" s="26" t="s">
        <v>50</v>
      </c>
      <c r="B299" s="26" t="s">
        <v>78</v>
      </c>
      <c r="C299" s="26">
        <v>151822</v>
      </c>
      <c r="D299" s="26" t="s">
        <v>317</v>
      </c>
      <c r="E299" s="34">
        <v>95894.86</v>
      </c>
      <c r="F299" s="34">
        <v>192329.37</v>
      </c>
      <c r="G299" s="34">
        <v>328388.09999999998</v>
      </c>
      <c r="H299" s="34">
        <v>341296.65</v>
      </c>
      <c r="I299" s="34">
        <v>455571.81</v>
      </c>
      <c r="J299" s="34">
        <v>463602.07</v>
      </c>
      <c r="K299" s="34">
        <v>503525.84</v>
      </c>
      <c r="L299" s="34">
        <v>503167.71</v>
      </c>
      <c r="M299" s="34">
        <v>504904.07</v>
      </c>
      <c r="N299" s="34">
        <v>507783.13</v>
      </c>
      <c r="O299" s="34">
        <v>-2760.4</v>
      </c>
      <c r="P299" s="34">
        <v>148160.51999999999</v>
      </c>
      <c r="Q299" s="34">
        <v>148160.51999999999</v>
      </c>
    </row>
    <row r="300" spans="1:17" ht="15" thickBot="1" x14ac:dyDescent="0.4">
      <c r="A300" s="26" t="s">
        <v>50</v>
      </c>
      <c r="B300" s="26" t="s">
        <v>78</v>
      </c>
      <c r="C300" s="26">
        <v>151824</v>
      </c>
      <c r="D300" s="26" t="s">
        <v>318</v>
      </c>
      <c r="E300" s="34">
        <v>551063.86</v>
      </c>
      <c r="F300" s="34">
        <v>417529.67</v>
      </c>
      <c r="G300" s="34">
        <v>282943.28999999998</v>
      </c>
      <c r="H300" s="34">
        <v>184925.75</v>
      </c>
      <c r="I300" s="34">
        <v>130168.22</v>
      </c>
      <c r="J300" s="34">
        <v>99711.94</v>
      </c>
      <c r="K300" s="34">
        <v>75182.09</v>
      </c>
      <c r="L300" s="34">
        <v>54201.03</v>
      </c>
      <c r="M300" s="34">
        <v>31585.4</v>
      </c>
      <c r="N300" s="34">
        <v>1319.1</v>
      </c>
      <c r="O300" s="34">
        <v>458505.92</v>
      </c>
      <c r="P300" s="34">
        <v>397274.98</v>
      </c>
      <c r="Q300" s="34">
        <v>397274.98</v>
      </c>
    </row>
    <row r="301" spans="1:17" ht="15" thickBot="1" x14ac:dyDescent="0.4">
      <c r="A301" s="26" t="s">
        <v>50</v>
      </c>
      <c r="B301" s="26" t="s">
        <v>78</v>
      </c>
      <c r="C301" s="26">
        <v>151826</v>
      </c>
      <c r="D301" s="26" t="s">
        <v>319</v>
      </c>
      <c r="E301" s="34">
        <v>0</v>
      </c>
      <c r="F301" s="34">
        <v>0</v>
      </c>
      <c r="G301" s="34">
        <v>385772.93</v>
      </c>
      <c r="H301" s="34">
        <v>382470.24</v>
      </c>
      <c r="I301" s="34">
        <v>378081.29</v>
      </c>
      <c r="J301" s="34">
        <v>393521.11</v>
      </c>
      <c r="K301" s="34">
        <v>395762.87</v>
      </c>
      <c r="L301" s="34">
        <v>398017.4</v>
      </c>
      <c r="M301" s="34">
        <v>400284.77</v>
      </c>
      <c r="N301" s="34">
        <v>402565.06</v>
      </c>
      <c r="O301" s="34">
        <v>0</v>
      </c>
      <c r="P301" s="34">
        <v>0</v>
      </c>
      <c r="Q301" s="34">
        <v>0</v>
      </c>
    </row>
    <row r="302" spans="1:17" ht="15" thickBot="1" x14ac:dyDescent="0.4">
      <c r="A302" s="26" t="s">
        <v>50</v>
      </c>
      <c r="B302" s="26" t="s">
        <v>78</v>
      </c>
      <c r="C302" s="26">
        <v>151827</v>
      </c>
      <c r="D302" s="26" t="s">
        <v>2849</v>
      </c>
      <c r="E302" s="34">
        <v>0</v>
      </c>
      <c r="F302" s="34">
        <v>0</v>
      </c>
      <c r="G302" s="34">
        <v>0</v>
      </c>
      <c r="H302" s="34">
        <v>0</v>
      </c>
      <c r="I302" s="34">
        <v>212005.05</v>
      </c>
      <c r="J302" s="34">
        <v>212796.18</v>
      </c>
      <c r="K302" s="34">
        <v>213590.26</v>
      </c>
      <c r="L302" s="34">
        <v>214387.31</v>
      </c>
      <c r="M302" s="34">
        <v>215281.96</v>
      </c>
      <c r="N302" s="34">
        <v>216117.08</v>
      </c>
      <c r="O302" s="34">
        <v>0</v>
      </c>
      <c r="P302" s="34">
        <v>0</v>
      </c>
      <c r="Q302" s="34">
        <v>0</v>
      </c>
    </row>
    <row r="303" spans="1:17" ht="15" thickBot="1" x14ac:dyDescent="0.4">
      <c r="A303" s="26" t="s">
        <v>50</v>
      </c>
      <c r="B303" s="26" t="s">
        <v>78</v>
      </c>
      <c r="C303" s="26">
        <v>151828</v>
      </c>
      <c r="D303" s="26" t="s">
        <v>320</v>
      </c>
      <c r="E303" s="34">
        <v>353110.19</v>
      </c>
      <c r="F303" s="34">
        <v>265204.32</v>
      </c>
      <c r="G303" s="34">
        <v>178521.22</v>
      </c>
      <c r="H303" s="34">
        <v>111540.43</v>
      </c>
      <c r="I303" s="34">
        <v>75335.13</v>
      </c>
      <c r="J303" s="34">
        <v>54755.25</v>
      </c>
      <c r="K303" s="34">
        <v>37906.29</v>
      </c>
      <c r="L303" s="34">
        <v>23312.55</v>
      </c>
      <c r="M303" s="34">
        <v>7720.23</v>
      </c>
      <c r="N303" s="34">
        <v>-14103.26</v>
      </c>
      <c r="O303" s="34">
        <v>352314.72</v>
      </c>
      <c r="P303" s="34">
        <v>305835.78999999998</v>
      </c>
      <c r="Q303" s="34">
        <v>305835.78999999998</v>
      </c>
    </row>
    <row r="304" spans="1:17" ht="15" thickBot="1" x14ac:dyDescent="0.4">
      <c r="A304" s="26" t="s">
        <v>50</v>
      </c>
      <c r="B304" s="26" t="s">
        <v>78</v>
      </c>
      <c r="C304" s="26">
        <v>151829</v>
      </c>
      <c r="D304" s="26" t="s">
        <v>2850</v>
      </c>
      <c r="E304" s="34">
        <v>0</v>
      </c>
      <c r="F304" s="34">
        <v>0</v>
      </c>
      <c r="G304" s="34">
        <v>0</v>
      </c>
      <c r="H304" s="34">
        <v>0</v>
      </c>
      <c r="I304" s="34">
        <v>0</v>
      </c>
      <c r="J304" s="34">
        <v>0</v>
      </c>
      <c r="K304" s="34">
        <v>0</v>
      </c>
      <c r="L304" s="34">
        <v>0</v>
      </c>
      <c r="M304" s="34">
        <v>0</v>
      </c>
      <c r="N304" s="34">
        <v>0</v>
      </c>
      <c r="O304" s="34">
        <v>210839.91</v>
      </c>
      <c r="P304" s="34">
        <v>184031.04</v>
      </c>
      <c r="Q304" s="34">
        <v>184031.04</v>
      </c>
    </row>
    <row r="305" spans="1:17" ht="15" thickBot="1" x14ac:dyDescent="0.4">
      <c r="A305" s="26" t="s">
        <v>50</v>
      </c>
      <c r="B305" s="26" t="s">
        <v>78</v>
      </c>
      <c r="C305" s="26">
        <v>151830</v>
      </c>
      <c r="D305" s="26" t="s">
        <v>321</v>
      </c>
      <c r="E305" s="34">
        <v>-339352.93</v>
      </c>
      <c r="F305" s="34">
        <v>-395092.92</v>
      </c>
      <c r="G305" s="34">
        <v>-1012859.37</v>
      </c>
      <c r="H305" s="34">
        <v>-1273625.33</v>
      </c>
      <c r="I305" s="34">
        <v>-1288531.56</v>
      </c>
      <c r="J305" s="34">
        <v>-1294536.75</v>
      </c>
      <c r="K305" s="34">
        <v>-1300813.32</v>
      </c>
      <c r="L305" s="34">
        <v>-1307007.48</v>
      </c>
      <c r="M305" s="34">
        <v>-1313466.81</v>
      </c>
      <c r="N305" s="34">
        <v>-1319950.53</v>
      </c>
      <c r="O305" s="34">
        <v>1344.39</v>
      </c>
      <c r="P305" s="34">
        <v>449671.06</v>
      </c>
      <c r="Q305" s="34">
        <v>449671.06</v>
      </c>
    </row>
    <row r="306" spans="1:17" ht="15" thickBot="1" x14ac:dyDescent="0.4">
      <c r="A306" s="26" t="s">
        <v>50</v>
      </c>
      <c r="B306" s="26" t="s">
        <v>78</v>
      </c>
      <c r="C306" s="26">
        <v>151832</v>
      </c>
      <c r="D306" s="26" t="s">
        <v>322</v>
      </c>
      <c r="E306" s="34">
        <v>260741.49</v>
      </c>
      <c r="F306" s="34">
        <v>194937.93</v>
      </c>
      <c r="G306" s="34">
        <v>131386.79</v>
      </c>
      <c r="H306" s="34">
        <v>82830.490000000005</v>
      </c>
      <c r="I306" s="34">
        <v>58834.49</v>
      </c>
      <c r="J306" s="34">
        <v>46757.15</v>
      </c>
      <c r="K306" s="34">
        <v>37541.800000000003</v>
      </c>
      <c r="L306" s="34">
        <v>30039.85</v>
      </c>
      <c r="M306" s="34">
        <v>21864.639999999999</v>
      </c>
      <c r="N306" s="34">
        <v>8999.7099999999991</v>
      </c>
      <c r="O306" s="34">
        <v>-1289265.99</v>
      </c>
      <c r="P306" s="34">
        <v>-1114033.42</v>
      </c>
      <c r="Q306" s="34">
        <v>-1114033.42</v>
      </c>
    </row>
    <row r="307" spans="1:17" ht="15" thickBot="1" x14ac:dyDescent="0.4">
      <c r="A307" s="26" t="s">
        <v>50</v>
      </c>
      <c r="B307" s="26" t="s">
        <v>78</v>
      </c>
      <c r="C307" s="26">
        <v>151834</v>
      </c>
      <c r="D307" s="26" t="s">
        <v>323</v>
      </c>
      <c r="E307" s="34">
        <v>-305699.57</v>
      </c>
      <c r="F307" s="34">
        <v>-376120.96</v>
      </c>
      <c r="G307" s="34">
        <v>-953595.93</v>
      </c>
      <c r="H307" s="34">
        <v>-1282291.69</v>
      </c>
      <c r="I307" s="34">
        <v>-1301499.3999999999</v>
      </c>
      <c r="J307" s="34">
        <v>-1307690.78</v>
      </c>
      <c r="K307" s="34">
        <v>-1314127.3400000001</v>
      </c>
      <c r="L307" s="34">
        <v>-1320529.75</v>
      </c>
      <c r="M307" s="34">
        <v>-1327118.44</v>
      </c>
      <c r="N307" s="34">
        <v>-1333617.08</v>
      </c>
      <c r="O307" s="34">
        <v>1314.02</v>
      </c>
      <c r="P307" s="34">
        <v>1432.52</v>
      </c>
      <c r="Q307" s="34">
        <v>1432.52</v>
      </c>
    </row>
    <row r="308" spans="1:17" ht="15" thickBot="1" x14ac:dyDescent="0.4">
      <c r="A308" s="26" t="s">
        <v>50</v>
      </c>
      <c r="B308" s="26" t="s">
        <v>78</v>
      </c>
      <c r="C308" s="26">
        <v>151836</v>
      </c>
      <c r="D308" s="26" t="s">
        <v>324</v>
      </c>
      <c r="E308" s="34">
        <v>223458.43</v>
      </c>
      <c r="F308" s="34">
        <v>160834.19</v>
      </c>
      <c r="G308" s="34">
        <v>97275.25</v>
      </c>
      <c r="H308" s="34">
        <v>49114.39</v>
      </c>
      <c r="I308" s="34">
        <v>22419.82</v>
      </c>
      <c r="J308" s="34">
        <v>7276.51</v>
      </c>
      <c r="K308" s="34">
        <v>-5493.06</v>
      </c>
      <c r="L308" s="34">
        <v>-16674.36</v>
      </c>
      <c r="M308" s="34">
        <v>-28482.58</v>
      </c>
      <c r="N308" s="34">
        <v>-43589.69</v>
      </c>
      <c r="O308" s="34">
        <v>-1359193.94</v>
      </c>
      <c r="P308" s="34">
        <v>-1175734.1100000001</v>
      </c>
      <c r="Q308" s="34">
        <v>-1175734.1100000001</v>
      </c>
    </row>
    <row r="309" spans="1:17" ht="15" thickBot="1" x14ac:dyDescent="0.4">
      <c r="A309" s="26" t="s">
        <v>50</v>
      </c>
      <c r="B309" s="26" t="s">
        <v>78</v>
      </c>
      <c r="C309" s="26">
        <v>151838</v>
      </c>
      <c r="D309" s="26" t="s">
        <v>325</v>
      </c>
      <c r="E309" s="34">
        <v>4459696</v>
      </c>
      <c r="F309" s="34">
        <v>4459696</v>
      </c>
      <c r="G309" s="34">
        <v>4369277</v>
      </c>
      <c r="H309" s="34">
        <v>4369277</v>
      </c>
      <c r="I309" s="34">
        <v>4369277</v>
      </c>
      <c r="J309" s="34">
        <v>4278044</v>
      </c>
      <c r="K309" s="34">
        <v>4278044</v>
      </c>
      <c r="L309" s="34">
        <v>4278044</v>
      </c>
      <c r="M309" s="34">
        <v>4185989</v>
      </c>
      <c r="N309" s="34">
        <v>4185989</v>
      </c>
      <c r="O309" s="34">
        <v>4185989</v>
      </c>
      <c r="P309" s="34">
        <v>4093107</v>
      </c>
      <c r="Q309" s="34">
        <v>4093107</v>
      </c>
    </row>
    <row r="310" spans="1:17" ht="15" thickBot="1" x14ac:dyDescent="0.4">
      <c r="A310" s="26" t="s">
        <v>50</v>
      </c>
      <c r="B310" s="26" t="s">
        <v>78</v>
      </c>
      <c r="C310" s="26">
        <v>151840</v>
      </c>
      <c r="D310" s="26" t="s">
        <v>326</v>
      </c>
      <c r="E310" s="34">
        <v>353684</v>
      </c>
      <c r="F310" s="34">
        <v>353684</v>
      </c>
      <c r="G310" s="34">
        <v>356867</v>
      </c>
      <c r="H310" s="34">
        <v>356867</v>
      </c>
      <c r="I310" s="34">
        <v>356867</v>
      </c>
      <c r="J310" s="34">
        <v>360079</v>
      </c>
      <c r="K310" s="34">
        <v>360079</v>
      </c>
      <c r="L310" s="34">
        <v>360079</v>
      </c>
      <c r="M310" s="34">
        <v>363320</v>
      </c>
      <c r="N310" s="34">
        <v>363320</v>
      </c>
      <c r="O310" s="34">
        <v>363320</v>
      </c>
      <c r="P310" s="34">
        <v>366590</v>
      </c>
      <c r="Q310" s="34">
        <v>366590</v>
      </c>
    </row>
    <row r="311" spans="1:17" ht="15" thickBot="1" x14ac:dyDescent="0.4">
      <c r="A311" s="26" t="s">
        <v>50</v>
      </c>
      <c r="B311" s="26" t="s">
        <v>78</v>
      </c>
      <c r="C311" s="26">
        <v>151842</v>
      </c>
      <c r="D311" s="26" t="s">
        <v>327</v>
      </c>
      <c r="E311" s="34">
        <v>514869</v>
      </c>
      <c r="F311" s="34">
        <v>514869</v>
      </c>
      <c r="G311" s="34">
        <v>504431</v>
      </c>
      <c r="H311" s="34">
        <v>504431</v>
      </c>
      <c r="I311" s="34">
        <v>504431</v>
      </c>
      <c r="J311" s="34">
        <v>493898</v>
      </c>
      <c r="K311" s="34">
        <v>493898</v>
      </c>
      <c r="L311" s="34">
        <v>493898</v>
      </c>
      <c r="M311" s="34">
        <v>483271</v>
      </c>
      <c r="N311" s="34">
        <v>483271</v>
      </c>
      <c r="O311" s="34">
        <v>483271</v>
      </c>
      <c r="P311" s="34">
        <v>472547</v>
      </c>
      <c r="Q311" s="34">
        <v>472547</v>
      </c>
    </row>
    <row r="312" spans="1:17" ht="15" thickBot="1" x14ac:dyDescent="0.4">
      <c r="A312" s="26" t="s">
        <v>50</v>
      </c>
      <c r="B312" s="26" t="s">
        <v>78</v>
      </c>
      <c r="C312" s="26">
        <v>151844</v>
      </c>
      <c r="D312" s="26" t="s">
        <v>328</v>
      </c>
      <c r="E312" s="34">
        <v>40831</v>
      </c>
      <c r="F312" s="34">
        <v>40831</v>
      </c>
      <c r="G312" s="34">
        <v>41198</v>
      </c>
      <c r="H312" s="34">
        <v>41198</v>
      </c>
      <c r="I312" s="34">
        <v>41198</v>
      </c>
      <c r="J312" s="34">
        <v>41569</v>
      </c>
      <c r="K312" s="34">
        <v>41569</v>
      </c>
      <c r="L312" s="34">
        <v>41569</v>
      </c>
      <c r="M312" s="34">
        <v>41943</v>
      </c>
      <c r="N312" s="34">
        <v>41943</v>
      </c>
      <c r="O312" s="34">
        <v>41943</v>
      </c>
      <c r="P312" s="34">
        <v>42321</v>
      </c>
      <c r="Q312" s="34">
        <v>42321</v>
      </c>
    </row>
    <row r="313" spans="1:17" ht="15" thickBot="1" x14ac:dyDescent="0.4">
      <c r="A313" s="26" t="s">
        <v>50</v>
      </c>
      <c r="B313" s="26" t="s">
        <v>78</v>
      </c>
      <c r="C313" s="26">
        <v>151845</v>
      </c>
      <c r="D313" s="26" t="s">
        <v>1764</v>
      </c>
      <c r="E313" s="34">
        <v>0</v>
      </c>
      <c r="F313" s="34">
        <v>0</v>
      </c>
      <c r="G313" s="34">
        <v>0</v>
      </c>
      <c r="H313" s="34">
        <v>211216.86</v>
      </c>
      <c r="I313" s="34">
        <v>0</v>
      </c>
      <c r="J313" s="34">
        <v>0</v>
      </c>
      <c r="K313" s="34">
        <v>0</v>
      </c>
      <c r="L313" s="34">
        <v>0</v>
      </c>
      <c r="M313" s="34">
        <v>0</v>
      </c>
      <c r="N313" s="34">
        <v>0</v>
      </c>
      <c r="O313" s="34">
        <v>0</v>
      </c>
      <c r="P313" s="34">
        <v>0</v>
      </c>
      <c r="Q313" s="34">
        <v>0</v>
      </c>
    </row>
    <row r="314" spans="1:17" ht="15" thickBot="1" x14ac:dyDescent="0.4">
      <c r="A314" s="26" t="s">
        <v>50</v>
      </c>
      <c r="B314" s="26" t="s">
        <v>78</v>
      </c>
      <c r="C314" s="26">
        <v>151846</v>
      </c>
      <c r="D314" s="26" t="s">
        <v>329</v>
      </c>
      <c r="E314" s="34">
        <v>-262857.78000000003</v>
      </c>
      <c r="F314" s="34">
        <v>-346966.08</v>
      </c>
      <c r="G314" s="34">
        <v>-409076.47</v>
      </c>
      <c r="H314" s="34">
        <v>-518363.31</v>
      </c>
      <c r="I314" s="34">
        <v>-435594.66</v>
      </c>
      <c r="J314" s="34">
        <v>-382415.72</v>
      </c>
      <c r="K314" s="34">
        <v>-332873.73</v>
      </c>
      <c r="L314" s="34">
        <v>-309558.03999999998</v>
      </c>
      <c r="M314" s="34">
        <v>-305295.99</v>
      </c>
      <c r="N314" s="34">
        <v>-354318.85</v>
      </c>
      <c r="O314" s="34">
        <v>-10513.77</v>
      </c>
      <c r="P314" s="34">
        <v>-89125.759999999995</v>
      </c>
      <c r="Q314" s="34">
        <v>-89125.759999999995</v>
      </c>
    </row>
    <row r="315" spans="1:17" ht="15" thickBot="1" x14ac:dyDescent="0.4">
      <c r="A315" s="26" t="s">
        <v>50</v>
      </c>
      <c r="B315" s="26" t="s">
        <v>78</v>
      </c>
      <c r="C315" s="26">
        <v>151848</v>
      </c>
      <c r="D315" s="26" t="s">
        <v>330</v>
      </c>
      <c r="E315" s="34">
        <v>-340188.48</v>
      </c>
      <c r="F315" s="34">
        <v>-256805.26</v>
      </c>
      <c r="G315" s="34">
        <v>-171138.47</v>
      </c>
      <c r="H315" s="34">
        <v>-103521.76</v>
      </c>
      <c r="I315" s="34">
        <v>-64365.82</v>
      </c>
      <c r="J315" s="34">
        <v>-43109.75</v>
      </c>
      <c r="K315" s="34">
        <v>-26474.78</v>
      </c>
      <c r="L315" s="34">
        <v>-13043.12</v>
      </c>
      <c r="M315" s="34">
        <v>1592.65</v>
      </c>
      <c r="N315" s="34">
        <v>23329.68</v>
      </c>
      <c r="O315" s="34">
        <v>-331126.84000000003</v>
      </c>
      <c r="P315" s="34">
        <v>-285958.31</v>
      </c>
      <c r="Q315" s="34">
        <v>-285958.31</v>
      </c>
    </row>
    <row r="316" spans="1:17" ht="15" thickBot="1" x14ac:dyDescent="0.4">
      <c r="A316" s="26" t="s">
        <v>50</v>
      </c>
      <c r="B316" s="26" t="s">
        <v>78</v>
      </c>
      <c r="C316" s="26">
        <v>151850</v>
      </c>
      <c r="D316" s="26" t="s">
        <v>331</v>
      </c>
      <c r="E316" s="34">
        <v>0</v>
      </c>
      <c r="F316" s="34">
        <v>0</v>
      </c>
      <c r="G316" s="34">
        <v>0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0</v>
      </c>
      <c r="N316" s="34">
        <v>0</v>
      </c>
      <c r="O316" s="34">
        <v>0</v>
      </c>
      <c r="P316" s="34">
        <v>0</v>
      </c>
      <c r="Q316" s="34">
        <v>0</v>
      </c>
    </row>
    <row r="317" spans="1:17" ht="15" thickBot="1" x14ac:dyDescent="0.4">
      <c r="A317" s="26" t="s">
        <v>50</v>
      </c>
      <c r="B317" s="26" t="s">
        <v>78</v>
      </c>
      <c r="C317" s="26">
        <v>151852</v>
      </c>
      <c r="D317" s="26" t="s">
        <v>332</v>
      </c>
      <c r="E317" s="34">
        <v>-3939707.04</v>
      </c>
      <c r="F317" s="34">
        <v>-2850792.07</v>
      </c>
      <c r="G317" s="34">
        <v>-1745623.47</v>
      </c>
      <c r="H317" s="34">
        <v>-908217.88</v>
      </c>
      <c r="I317" s="34">
        <v>-444097.86</v>
      </c>
      <c r="J317" s="34">
        <v>-180847.43</v>
      </c>
      <c r="K317" s="34">
        <v>41125.1</v>
      </c>
      <c r="L317" s="34">
        <v>235478.41</v>
      </c>
      <c r="M317" s="34">
        <v>440733.47</v>
      </c>
      <c r="N317" s="34">
        <v>703354.02</v>
      </c>
      <c r="O317" s="34">
        <v>-7681344.2199999997</v>
      </c>
      <c r="P317" s="34">
        <v>-6626654.9199999999</v>
      </c>
      <c r="Q317" s="34">
        <v>-6626654.9199999999</v>
      </c>
    </row>
    <row r="318" spans="1:17" ht="15" thickBot="1" x14ac:dyDescent="0.4">
      <c r="A318" s="26" t="s">
        <v>50</v>
      </c>
      <c r="B318" s="26" t="s">
        <v>78</v>
      </c>
      <c r="C318" s="26">
        <v>151854</v>
      </c>
      <c r="D318" s="26" t="s">
        <v>333</v>
      </c>
      <c r="E318" s="34">
        <v>-5574075.0999999996</v>
      </c>
      <c r="F318" s="34">
        <v>-6856918.9699999997</v>
      </c>
      <c r="G318" s="34">
        <v>-8148494.4800000004</v>
      </c>
      <c r="H318" s="34">
        <v>-9382190.0399999991</v>
      </c>
      <c r="I318" s="34">
        <v>-8906909.9600000009</v>
      </c>
      <c r="J318" s="34">
        <v>-8702513.3499999996</v>
      </c>
      <c r="K318" s="34">
        <v>-8361007.54</v>
      </c>
      <c r="L318" s="34">
        <v>-8390938.0199999996</v>
      </c>
      <c r="M318" s="34">
        <v>-8701621.1600000001</v>
      </c>
      <c r="N318" s="34">
        <v>-9325004.0299999993</v>
      </c>
      <c r="O318" s="34">
        <v>-913869.09</v>
      </c>
      <c r="P318" s="34">
        <v>-2728321.5</v>
      </c>
      <c r="Q318" s="34">
        <v>-2728321.5</v>
      </c>
    </row>
    <row r="319" spans="1:17" ht="15" thickBot="1" x14ac:dyDescent="0.4">
      <c r="A319" s="26" t="s">
        <v>50</v>
      </c>
      <c r="B319" s="26" t="s">
        <v>78</v>
      </c>
      <c r="C319" s="26">
        <v>151858</v>
      </c>
      <c r="D319" s="26" t="s">
        <v>334</v>
      </c>
      <c r="E319" s="34">
        <v>0</v>
      </c>
      <c r="F319" s="34">
        <v>0</v>
      </c>
      <c r="G319" s="34">
        <v>0</v>
      </c>
      <c r="H319" s="34">
        <v>0</v>
      </c>
      <c r="I319" s="34">
        <v>0</v>
      </c>
      <c r="J319" s="34">
        <v>0</v>
      </c>
      <c r="K319" s="34">
        <v>0</v>
      </c>
      <c r="L319" s="34">
        <v>0</v>
      </c>
      <c r="M319" s="34">
        <v>0</v>
      </c>
      <c r="N319" s="34">
        <v>0</v>
      </c>
      <c r="O319" s="34">
        <v>0</v>
      </c>
      <c r="P319" s="34">
        <v>0</v>
      </c>
      <c r="Q319" s="34">
        <v>0</v>
      </c>
    </row>
    <row r="320" spans="1:17" ht="15" thickBot="1" x14ac:dyDescent="0.4">
      <c r="A320" s="26" t="s">
        <v>50</v>
      </c>
      <c r="B320" s="26" t="s">
        <v>78</v>
      </c>
      <c r="C320" s="26">
        <v>151860</v>
      </c>
      <c r="D320" s="26" t="s">
        <v>335</v>
      </c>
      <c r="E320" s="34">
        <v>0</v>
      </c>
      <c r="F320" s="34">
        <v>0</v>
      </c>
      <c r="G320" s="34">
        <v>0</v>
      </c>
      <c r="H320" s="34">
        <v>0</v>
      </c>
      <c r="I320" s="34">
        <v>0</v>
      </c>
      <c r="J320" s="34">
        <v>-1650.6</v>
      </c>
      <c r="K320" s="34">
        <v>-5808.24</v>
      </c>
      <c r="L320" s="34">
        <v>-12291.29</v>
      </c>
      <c r="M320" s="34">
        <v>-17967.689999999999</v>
      </c>
      <c r="N320" s="34">
        <v>-23747.81</v>
      </c>
      <c r="O320" s="34">
        <v>-3761</v>
      </c>
      <c r="P320" s="34">
        <v>-7352.18</v>
      </c>
      <c r="Q320" s="34">
        <v>-7352.18</v>
      </c>
    </row>
    <row r="321" spans="1:17" ht="15" thickBot="1" x14ac:dyDescent="0.4">
      <c r="A321" s="26" t="s">
        <v>50</v>
      </c>
      <c r="B321" s="26" t="s">
        <v>78</v>
      </c>
      <c r="C321" s="26">
        <v>151862</v>
      </c>
      <c r="D321" s="26" t="s">
        <v>336</v>
      </c>
      <c r="E321" s="34">
        <v>-512988.68</v>
      </c>
      <c r="F321" s="34">
        <v>-400567.92</v>
      </c>
      <c r="G321" s="34">
        <v>-298802.23</v>
      </c>
      <c r="H321" s="34">
        <v>-223964.94</v>
      </c>
      <c r="I321" s="34">
        <v>-174397.21</v>
      </c>
      <c r="J321" s="34">
        <v>-140159.28</v>
      </c>
      <c r="K321" s="34">
        <v>-111628.56</v>
      </c>
      <c r="L321" s="34">
        <v>-85292.35</v>
      </c>
      <c r="M321" s="34">
        <v>-56359.58</v>
      </c>
      <c r="N321" s="34">
        <v>0</v>
      </c>
      <c r="O321" s="34">
        <v>-101355.97</v>
      </c>
      <c r="P321" s="34">
        <v>-84348.37</v>
      </c>
      <c r="Q321" s="34">
        <v>-84348.37</v>
      </c>
    </row>
    <row r="322" spans="1:17" ht="15" thickBot="1" x14ac:dyDescent="0.4">
      <c r="A322" s="26" t="s">
        <v>50</v>
      </c>
      <c r="B322" s="26" t="s">
        <v>78</v>
      </c>
      <c r="C322" s="26">
        <v>151864</v>
      </c>
      <c r="D322" s="26" t="s">
        <v>337</v>
      </c>
      <c r="E322" s="34">
        <v>-3121652.39</v>
      </c>
      <c r="F322" s="34">
        <v>-3640638.1</v>
      </c>
      <c r="G322" s="34">
        <v>-3376309.04</v>
      </c>
      <c r="H322" s="34">
        <v>-3850735.39</v>
      </c>
      <c r="I322" s="34">
        <v>32788.589999999997</v>
      </c>
      <c r="J322" s="34">
        <v>1788721.78</v>
      </c>
      <c r="K322" s="34">
        <v>2799432.56</v>
      </c>
      <c r="L322" s="34">
        <v>3260230.62</v>
      </c>
      <c r="M322" s="34">
        <v>3267324.89</v>
      </c>
      <c r="N322" s="34">
        <v>3379501.12</v>
      </c>
      <c r="O322" s="34">
        <v>2680288.64</v>
      </c>
      <c r="P322" s="34">
        <v>1360559.33</v>
      </c>
      <c r="Q322" s="34">
        <v>1360559.33</v>
      </c>
    </row>
    <row r="323" spans="1:17" ht="15" thickBot="1" x14ac:dyDescent="0.4">
      <c r="A323" s="26" t="s">
        <v>50</v>
      </c>
      <c r="B323" s="26" t="s">
        <v>78</v>
      </c>
      <c r="C323" s="26">
        <v>151866</v>
      </c>
      <c r="D323" s="26" t="s">
        <v>338</v>
      </c>
      <c r="E323" s="34">
        <v>0</v>
      </c>
      <c r="F323" s="34">
        <v>0</v>
      </c>
      <c r="G323" s="34">
        <v>0</v>
      </c>
      <c r="H323" s="34">
        <v>0</v>
      </c>
      <c r="I323" s="34">
        <v>0</v>
      </c>
      <c r="J323" s="34">
        <v>116294</v>
      </c>
      <c r="K323" s="34">
        <v>116294</v>
      </c>
      <c r="L323" s="34">
        <v>116294</v>
      </c>
      <c r="M323" s="34">
        <v>116294</v>
      </c>
      <c r="N323" s="34">
        <v>116294</v>
      </c>
      <c r="O323" s="34">
        <v>0</v>
      </c>
      <c r="P323" s="34">
        <v>0</v>
      </c>
      <c r="Q323" s="34">
        <v>0</v>
      </c>
    </row>
    <row r="324" spans="1:17" ht="15" thickBot="1" x14ac:dyDescent="0.4">
      <c r="A324" s="26" t="s">
        <v>50</v>
      </c>
      <c r="B324" s="26" t="s">
        <v>78</v>
      </c>
      <c r="C324" s="26">
        <v>151868</v>
      </c>
      <c r="D324" s="26" t="s">
        <v>339</v>
      </c>
      <c r="E324" s="34">
        <v>-5624432.0300000003</v>
      </c>
      <c r="F324" s="34">
        <v>-4129855.11</v>
      </c>
      <c r="G324" s="34">
        <v>-2686420.71</v>
      </c>
      <c r="H324" s="34">
        <v>-1583456.76</v>
      </c>
      <c r="I324" s="34">
        <v>-1038155.46</v>
      </c>
      <c r="J324" s="34">
        <v>-763477.26</v>
      </c>
      <c r="K324" s="34">
        <v>-553782.32999999996</v>
      </c>
      <c r="L324" s="34">
        <v>-382991.03</v>
      </c>
      <c r="M324" s="34">
        <v>-196934.81</v>
      </c>
      <c r="N324" s="34">
        <v>95629.2</v>
      </c>
      <c r="O324" s="34">
        <v>2260365.89</v>
      </c>
      <c r="P324" s="34">
        <v>1952323.35</v>
      </c>
      <c r="Q324" s="34">
        <v>1952323.35</v>
      </c>
    </row>
    <row r="325" spans="1:17" ht="15" thickBot="1" x14ac:dyDescent="0.4">
      <c r="A325" s="26" t="s">
        <v>50</v>
      </c>
      <c r="B325" s="26" t="s">
        <v>78</v>
      </c>
      <c r="C325" s="26">
        <v>151870</v>
      </c>
      <c r="D325" s="26" t="s">
        <v>340</v>
      </c>
      <c r="E325" s="34">
        <v>31030.55</v>
      </c>
      <c r="F325" s="34">
        <v>31030.55</v>
      </c>
      <c r="G325" s="34">
        <v>147324.54999999999</v>
      </c>
      <c r="H325" s="34">
        <v>163466.65</v>
      </c>
      <c r="I325" s="34">
        <v>163466.65</v>
      </c>
      <c r="J325" s="34">
        <v>47172.65</v>
      </c>
      <c r="K325" s="34">
        <v>47172.65</v>
      </c>
      <c r="L325" s="34">
        <v>47172.65</v>
      </c>
      <c r="M325" s="34">
        <v>47172.65</v>
      </c>
      <c r="N325" s="34">
        <v>47172.65</v>
      </c>
      <c r="O325" s="34">
        <v>35452.370000000003</v>
      </c>
      <c r="P325" s="34">
        <v>35452.370000000003</v>
      </c>
      <c r="Q325" s="34">
        <v>35452.370000000003</v>
      </c>
    </row>
    <row r="326" spans="1:17" ht="15" thickBot="1" x14ac:dyDescent="0.4">
      <c r="A326" s="26" t="s">
        <v>50</v>
      </c>
      <c r="B326" s="26" t="s">
        <v>78</v>
      </c>
      <c r="C326" s="26">
        <v>151872</v>
      </c>
      <c r="D326" s="26" t="s">
        <v>341</v>
      </c>
      <c r="E326" s="34">
        <v>-1154346.26</v>
      </c>
      <c r="F326" s="34">
        <v>-1154690.6200000001</v>
      </c>
      <c r="G326" s="34">
        <v>-1160048.47</v>
      </c>
      <c r="H326" s="34">
        <v>-1160405.8700000001</v>
      </c>
      <c r="I326" s="34">
        <v>-1160873.93</v>
      </c>
      <c r="J326" s="34">
        <v>-1167041.69</v>
      </c>
      <c r="K326" s="34">
        <v>-1167621.96</v>
      </c>
      <c r="L326" s="34">
        <v>-1168193.45</v>
      </c>
      <c r="M326" s="34">
        <v>-1181239.18</v>
      </c>
      <c r="N326" s="34">
        <v>-1182085.93</v>
      </c>
      <c r="O326" s="34">
        <v>-1189452.3500000001</v>
      </c>
      <c r="P326" s="34">
        <v>-1193655.55</v>
      </c>
      <c r="Q326" s="34">
        <v>-1193655.55</v>
      </c>
    </row>
    <row r="327" spans="1:17" ht="15" thickBot="1" x14ac:dyDescent="0.4">
      <c r="A327" s="26" t="s">
        <v>50</v>
      </c>
      <c r="B327" s="26" t="s">
        <v>78</v>
      </c>
      <c r="C327" s="26">
        <v>151874</v>
      </c>
      <c r="D327" s="26" t="s">
        <v>342</v>
      </c>
      <c r="E327" s="34">
        <v>1154346.26</v>
      </c>
      <c r="F327" s="34">
        <v>1154690.6200000001</v>
      </c>
      <c r="G327" s="34">
        <v>1160048.47</v>
      </c>
      <c r="H327" s="34">
        <v>1160405.8700000001</v>
      </c>
      <c r="I327" s="34">
        <v>1160873.93</v>
      </c>
      <c r="J327" s="34">
        <v>1167041.69</v>
      </c>
      <c r="K327" s="34">
        <v>1167621.96</v>
      </c>
      <c r="L327" s="34">
        <v>1168193.45</v>
      </c>
      <c r="M327" s="34">
        <v>1181239.18</v>
      </c>
      <c r="N327" s="34">
        <v>1182085.93</v>
      </c>
      <c r="O327" s="34">
        <v>1189452.3500000001</v>
      </c>
      <c r="P327" s="34">
        <v>1193655.55</v>
      </c>
      <c r="Q327" s="34">
        <v>1193655.55</v>
      </c>
    </row>
    <row r="328" spans="1:17" ht="15" thickBot="1" x14ac:dyDescent="0.4">
      <c r="A328" s="26" t="s">
        <v>50</v>
      </c>
      <c r="B328" s="26" t="s">
        <v>78</v>
      </c>
      <c r="C328" s="26">
        <v>151876</v>
      </c>
      <c r="D328" s="26" t="s">
        <v>1780</v>
      </c>
      <c r="E328" s="34">
        <v>0</v>
      </c>
      <c r="F328" s="34">
        <v>20023.099999999999</v>
      </c>
      <c r="G328" s="34">
        <v>26517.61</v>
      </c>
      <c r="H328" s="34">
        <v>28592.05</v>
      </c>
      <c r="I328" s="34">
        <v>28635.41</v>
      </c>
      <c r="J328" s="34">
        <v>28678.84</v>
      </c>
      <c r="K328" s="34">
        <v>62081.61</v>
      </c>
      <c r="L328" s="34">
        <v>62175.77</v>
      </c>
      <c r="M328" s="34">
        <v>62270.07</v>
      </c>
      <c r="N328" s="34">
        <v>62364.51</v>
      </c>
      <c r="O328" s="34">
        <v>62459.1</v>
      </c>
      <c r="P328" s="34">
        <v>62553.83</v>
      </c>
      <c r="Q328" s="34">
        <v>62553.83</v>
      </c>
    </row>
    <row r="329" spans="1:17" ht="15" thickBot="1" x14ac:dyDescent="0.4">
      <c r="A329" s="26" t="s">
        <v>50</v>
      </c>
      <c r="B329" s="26" t="s">
        <v>78</v>
      </c>
      <c r="C329" s="26">
        <v>151878</v>
      </c>
      <c r="D329" s="26" t="s">
        <v>343</v>
      </c>
      <c r="E329" s="34">
        <v>113142</v>
      </c>
      <c r="F329" s="34">
        <v>113142</v>
      </c>
      <c r="G329" s="34">
        <v>226642</v>
      </c>
      <c r="H329" s="34">
        <v>226642</v>
      </c>
      <c r="I329" s="34">
        <v>278810</v>
      </c>
      <c r="J329" s="34">
        <v>299010</v>
      </c>
      <c r="K329" s="34">
        <v>299010</v>
      </c>
      <c r="L329" s="34">
        <v>331010</v>
      </c>
      <c r="M329" s="34">
        <v>367010</v>
      </c>
      <c r="N329" s="34">
        <v>432010</v>
      </c>
      <c r="O329" s="34">
        <v>133000</v>
      </c>
      <c r="P329" s="34">
        <v>133000</v>
      </c>
      <c r="Q329" s="34">
        <v>133000</v>
      </c>
    </row>
    <row r="330" spans="1:17" ht="15" thickBot="1" x14ac:dyDescent="0.4">
      <c r="A330" s="26" t="s">
        <v>50</v>
      </c>
      <c r="B330" s="26" t="s">
        <v>78</v>
      </c>
      <c r="C330" s="26">
        <v>151880</v>
      </c>
      <c r="D330" s="26" t="s">
        <v>344</v>
      </c>
      <c r="E330" s="34">
        <v>65477.15</v>
      </c>
      <c r="F330" s="34">
        <v>48702.19</v>
      </c>
      <c r="G330" s="34">
        <v>32501.38</v>
      </c>
      <c r="H330" s="34">
        <v>20122.79</v>
      </c>
      <c r="I330" s="34">
        <v>14004.66</v>
      </c>
      <c r="J330" s="34">
        <v>10924.62</v>
      </c>
      <c r="K330" s="34">
        <v>8574.11</v>
      </c>
      <c r="L330" s="34">
        <v>6660.33</v>
      </c>
      <c r="M330" s="34">
        <v>4575.1899999999996</v>
      </c>
      <c r="N330" s="34">
        <v>1294.3800000000001</v>
      </c>
      <c r="O330" s="34">
        <v>306241.09000000003</v>
      </c>
      <c r="P330" s="34">
        <v>264328.83</v>
      </c>
      <c r="Q330" s="34">
        <v>264328.83</v>
      </c>
    </row>
    <row r="331" spans="1:17" ht="15" thickBot="1" x14ac:dyDescent="0.4">
      <c r="A331" s="26" t="s">
        <v>50</v>
      </c>
      <c r="B331" s="26" t="s">
        <v>78</v>
      </c>
      <c r="C331" s="26">
        <v>151882</v>
      </c>
      <c r="D331" s="26" t="s">
        <v>345</v>
      </c>
      <c r="E331" s="34">
        <v>47090.6</v>
      </c>
      <c r="F331" s="34">
        <v>41854.31</v>
      </c>
      <c r="G331" s="34">
        <v>36132.11</v>
      </c>
      <c r="H331" s="34">
        <v>31110.25</v>
      </c>
      <c r="I331" s="34">
        <v>26131.82</v>
      </c>
      <c r="J331" s="34">
        <v>21508.49</v>
      </c>
      <c r="K331" s="34">
        <v>17106.89</v>
      </c>
      <c r="L331" s="34">
        <v>12541.89</v>
      </c>
      <c r="M331" s="34">
        <v>8197.08</v>
      </c>
      <c r="N331" s="34">
        <v>3274.51</v>
      </c>
      <c r="O331" s="34">
        <v>135529.79</v>
      </c>
      <c r="P331" s="34">
        <v>123680.42</v>
      </c>
      <c r="Q331" s="34">
        <v>123680.42</v>
      </c>
    </row>
    <row r="332" spans="1:17" ht="15" thickBot="1" x14ac:dyDescent="0.4">
      <c r="A332" s="26" t="s">
        <v>50</v>
      </c>
      <c r="B332" s="26" t="s">
        <v>78</v>
      </c>
      <c r="C332" s="26">
        <v>151887</v>
      </c>
      <c r="D332" s="26" t="s">
        <v>2851</v>
      </c>
      <c r="E332" s="34">
        <v>0</v>
      </c>
      <c r="F332" s="34">
        <v>0</v>
      </c>
      <c r="G332" s="34">
        <v>0</v>
      </c>
      <c r="H332" s="34">
        <v>0</v>
      </c>
      <c r="I332" s="34">
        <v>0</v>
      </c>
      <c r="J332" s="34">
        <v>12564.67</v>
      </c>
      <c r="K332" s="34">
        <v>15589.44</v>
      </c>
      <c r="L332" s="34">
        <v>15693.63</v>
      </c>
      <c r="M332" s="34">
        <v>15798.52</v>
      </c>
      <c r="N332" s="34">
        <v>16856.740000000002</v>
      </c>
      <c r="O332" s="34">
        <v>0</v>
      </c>
      <c r="P332" s="34">
        <v>0</v>
      </c>
      <c r="Q332" s="34">
        <v>0</v>
      </c>
    </row>
    <row r="333" spans="1:17" ht="15" thickBot="1" x14ac:dyDescent="0.4">
      <c r="A333" s="26" t="s">
        <v>50</v>
      </c>
      <c r="B333" s="26" t="s">
        <v>78</v>
      </c>
      <c r="C333" s="26">
        <v>151888</v>
      </c>
      <c r="D333" s="26" t="s">
        <v>347</v>
      </c>
      <c r="E333" s="34">
        <v>-12918.12</v>
      </c>
      <c r="F333" s="34">
        <v>-1724.18</v>
      </c>
      <c r="G333" s="34">
        <v>9018.73</v>
      </c>
      <c r="H333" s="34">
        <v>17124.43</v>
      </c>
      <c r="I333" s="34">
        <v>20691.939999999999</v>
      </c>
      <c r="J333" s="34">
        <v>22087.06</v>
      </c>
      <c r="K333" s="34">
        <v>23013.24</v>
      </c>
      <c r="L333" s="34">
        <v>23570.6</v>
      </c>
      <c r="M333" s="34">
        <v>24328.02</v>
      </c>
      <c r="N333" s="34">
        <v>25782.89</v>
      </c>
      <c r="O333" s="34">
        <v>-4416.8900000000003</v>
      </c>
      <c r="P333" s="34">
        <v>-8082.23</v>
      </c>
      <c r="Q333" s="34">
        <v>-8082.23</v>
      </c>
    </row>
    <row r="334" spans="1:17" ht="15" thickBot="1" x14ac:dyDescent="0.4">
      <c r="A334" s="26" t="s">
        <v>50</v>
      </c>
      <c r="B334" s="26" t="s">
        <v>78</v>
      </c>
      <c r="C334" s="26">
        <v>151889</v>
      </c>
      <c r="D334" s="26" t="s">
        <v>2852</v>
      </c>
      <c r="E334" s="34">
        <v>0</v>
      </c>
      <c r="F334" s="34">
        <v>0</v>
      </c>
      <c r="G334" s="34">
        <v>0</v>
      </c>
      <c r="H334" s="34">
        <v>0</v>
      </c>
      <c r="I334" s="34">
        <v>0</v>
      </c>
      <c r="J334" s="34">
        <v>0</v>
      </c>
      <c r="K334" s="34">
        <v>0</v>
      </c>
      <c r="L334" s="34">
        <v>0</v>
      </c>
      <c r="M334" s="34">
        <v>0</v>
      </c>
      <c r="N334" s="34">
        <v>0</v>
      </c>
      <c r="O334" s="34">
        <v>15718.25</v>
      </c>
      <c r="P334" s="34">
        <v>14427.99</v>
      </c>
      <c r="Q334" s="34">
        <v>14427.99</v>
      </c>
    </row>
    <row r="335" spans="1:17" ht="15" thickBot="1" x14ac:dyDescent="0.4">
      <c r="A335" s="26" t="s">
        <v>50</v>
      </c>
      <c r="B335" s="26" t="s">
        <v>78</v>
      </c>
      <c r="C335" s="26">
        <v>151890</v>
      </c>
      <c r="D335" s="26" t="s">
        <v>348</v>
      </c>
      <c r="E335" s="34">
        <v>10658.57</v>
      </c>
      <c r="F335" s="34">
        <v>17515.47</v>
      </c>
      <c r="G335" s="34">
        <v>17607.57</v>
      </c>
      <c r="H335" s="34">
        <v>72817.41</v>
      </c>
      <c r="I335" s="34">
        <v>74719.55</v>
      </c>
      <c r="J335" s="34">
        <v>82266.14</v>
      </c>
      <c r="K335" s="34">
        <v>84651.86</v>
      </c>
      <c r="L335" s="34">
        <v>85217.62</v>
      </c>
      <c r="M335" s="34">
        <v>101394.28</v>
      </c>
      <c r="N335" s="34">
        <v>102099.82</v>
      </c>
      <c r="O335" s="34">
        <v>92115.39</v>
      </c>
      <c r="P335" s="34">
        <v>92756.36</v>
      </c>
      <c r="Q335" s="34">
        <v>92756.36</v>
      </c>
    </row>
    <row r="336" spans="1:17" ht="15" thickBot="1" x14ac:dyDescent="0.4">
      <c r="A336" s="26" t="s">
        <v>50</v>
      </c>
      <c r="B336" s="26" t="s">
        <v>78</v>
      </c>
      <c r="C336" s="26">
        <v>151892</v>
      </c>
      <c r="D336" s="26" t="s">
        <v>349</v>
      </c>
      <c r="E336" s="34">
        <v>-218540.53</v>
      </c>
      <c r="F336" s="34">
        <v>-165375.85999999999</v>
      </c>
      <c r="G336" s="34">
        <v>-111792.12</v>
      </c>
      <c r="H336" s="34">
        <v>-72765.929999999993</v>
      </c>
      <c r="I336" s="34">
        <v>-50961.3</v>
      </c>
      <c r="J336" s="34">
        <v>-38830.94</v>
      </c>
      <c r="K336" s="34">
        <v>-29059.56</v>
      </c>
      <c r="L336" s="34">
        <v>-20701.03</v>
      </c>
      <c r="M336" s="34">
        <v>-11691.67</v>
      </c>
      <c r="N336" s="34">
        <v>363.51</v>
      </c>
      <c r="O336" s="34">
        <v>26836.73</v>
      </c>
      <c r="P336" s="34">
        <v>23770.34</v>
      </c>
      <c r="Q336" s="34">
        <v>23770.34</v>
      </c>
    </row>
    <row r="337" spans="1:17" ht="15" thickBot="1" x14ac:dyDescent="0.4">
      <c r="A337" s="26" t="s">
        <v>50</v>
      </c>
      <c r="B337" s="26" t="s">
        <v>78</v>
      </c>
      <c r="C337" s="26">
        <v>151894</v>
      </c>
      <c r="D337" s="26" t="s">
        <v>350</v>
      </c>
      <c r="E337" s="34">
        <v>-429499.48</v>
      </c>
      <c r="F337" s="34">
        <v>-308208.17</v>
      </c>
      <c r="G337" s="34">
        <v>-185958.49</v>
      </c>
      <c r="H337" s="34">
        <v>-97048.82</v>
      </c>
      <c r="I337" s="34">
        <v>-47450.59</v>
      </c>
      <c r="J337" s="34">
        <v>-19816</v>
      </c>
      <c r="K337" s="34">
        <v>2517.7399999999998</v>
      </c>
      <c r="L337" s="34">
        <v>21657.23</v>
      </c>
      <c r="M337" s="34">
        <v>42285.69</v>
      </c>
      <c r="N337" s="34">
        <v>69840.69</v>
      </c>
      <c r="O337" s="34">
        <v>1770899.2</v>
      </c>
      <c r="P337" s="34">
        <v>1543195.01</v>
      </c>
      <c r="Q337" s="34">
        <v>1543195.01</v>
      </c>
    </row>
    <row r="338" spans="1:17" ht="15" thickBot="1" x14ac:dyDescent="0.4">
      <c r="A338" s="26" t="s">
        <v>50</v>
      </c>
      <c r="B338" s="26" t="s">
        <v>78</v>
      </c>
      <c r="C338" s="26">
        <v>151896</v>
      </c>
      <c r="D338" s="26" t="s">
        <v>351</v>
      </c>
      <c r="E338" s="34">
        <v>1397740.64</v>
      </c>
      <c r="F338" s="34">
        <v>1405090.43</v>
      </c>
      <c r="G338" s="34">
        <v>1412478.86</v>
      </c>
      <c r="H338" s="34">
        <v>1421306.85</v>
      </c>
      <c r="I338" s="34">
        <v>1430190.02</v>
      </c>
      <c r="J338" s="34">
        <v>1439128.71</v>
      </c>
      <c r="K338" s="34">
        <v>1448746.89</v>
      </c>
      <c r="L338" s="34">
        <v>1458429.35</v>
      </c>
      <c r="M338" s="34">
        <v>1468176.52</v>
      </c>
      <c r="N338" s="34">
        <v>1478392.58</v>
      </c>
      <c r="O338" s="34">
        <v>0</v>
      </c>
      <c r="P338" s="34">
        <v>0</v>
      </c>
      <c r="Q338" s="34">
        <v>0</v>
      </c>
    </row>
    <row r="339" spans="1:17" ht="15" thickBot="1" x14ac:dyDescent="0.4">
      <c r="A339" s="26" t="s">
        <v>50</v>
      </c>
      <c r="B339" s="26" t="s">
        <v>78</v>
      </c>
      <c r="C339" s="26">
        <v>151898</v>
      </c>
      <c r="D339" s="26" t="s">
        <v>352</v>
      </c>
      <c r="E339" s="34">
        <v>-330367.59999999998</v>
      </c>
      <c r="F339" s="34">
        <v>-790721.22</v>
      </c>
      <c r="G339" s="34">
        <v>-1236157.5</v>
      </c>
      <c r="H339" s="34">
        <v>-1515611.74</v>
      </c>
      <c r="I339" s="34">
        <v>-574337.38</v>
      </c>
      <c r="J339" s="34">
        <v>-516203.33</v>
      </c>
      <c r="K339" s="34">
        <v>465755.23</v>
      </c>
      <c r="L339" s="34">
        <v>547842.98</v>
      </c>
      <c r="M339" s="34">
        <v>502288.25</v>
      </c>
      <c r="N339" s="34">
        <v>1678467.24</v>
      </c>
      <c r="O339" s="34">
        <v>988115.94</v>
      </c>
      <c r="P339" s="34">
        <v>431191.39</v>
      </c>
      <c r="Q339" s="34">
        <v>431191.39</v>
      </c>
    </row>
    <row r="340" spans="1:17" ht="15" thickBot="1" x14ac:dyDescent="0.4">
      <c r="A340" s="26" t="s">
        <v>50</v>
      </c>
      <c r="B340" s="26" t="s">
        <v>78</v>
      </c>
      <c r="C340" s="26">
        <v>151904</v>
      </c>
      <c r="D340" s="26" t="s">
        <v>355</v>
      </c>
      <c r="E340" s="34">
        <v>32035883.190000001</v>
      </c>
      <c r="F340" s="34">
        <v>31275471.190000001</v>
      </c>
      <c r="G340" s="34">
        <v>30612717.190000001</v>
      </c>
      <c r="H340" s="34">
        <v>30144447.190000001</v>
      </c>
      <c r="I340" s="34">
        <v>29876257.190000001</v>
      </c>
      <c r="J340" s="34">
        <v>29730807.190000001</v>
      </c>
      <c r="K340" s="34">
        <v>29640949.190000001</v>
      </c>
      <c r="L340" s="34">
        <v>29552032.190000001</v>
      </c>
      <c r="M340" s="34">
        <v>29450455.190000001</v>
      </c>
      <c r="N340" s="34">
        <v>29108507.190000001</v>
      </c>
      <c r="O340" s="34">
        <v>28434792.190000001</v>
      </c>
      <c r="P340" s="34">
        <v>27460391.190000001</v>
      </c>
      <c r="Q340" s="34">
        <v>27460391.190000001</v>
      </c>
    </row>
    <row r="341" spans="1:17" ht="15" thickBot="1" x14ac:dyDescent="0.4">
      <c r="A341" s="26" t="s">
        <v>50</v>
      </c>
      <c r="B341" s="26" t="s">
        <v>78</v>
      </c>
      <c r="C341" s="26">
        <v>151908</v>
      </c>
      <c r="D341" s="26" t="s">
        <v>356</v>
      </c>
      <c r="E341" s="34">
        <v>333533.19</v>
      </c>
      <c r="F341" s="34">
        <v>333533.19</v>
      </c>
      <c r="G341" s="34">
        <v>333533.19</v>
      </c>
      <c r="H341" s="34">
        <v>333533.19</v>
      </c>
      <c r="I341" s="34">
        <v>333533.19</v>
      </c>
      <c r="J341" s="34">
        <v>333533.19</v>
      </c>
      <c r="K341" s="34">
        <v>333533.19</v>
      </c>
      <c r="L341" s="34">
        <v>333533.19</v>
      </c>
      <c r="M341" s="34">
        <v>333533.19</v>
      </c>
      <c r="N341" s="34">
        <v>588533.18999999994</v>
      </c>
      <c r="O341" s="34">
        <v>588533.18999999994</v>
      </c>
      <c r="P341" s="34">
        <v>588533.18999999994</v>
      </c>
      <c r="Q341" s="34">
        <v>588533.18999999994</v>
      </c>
    </row>
    <row r="342" spans="1:17" ht="15" thickBot="1" x14ac:dyDescent="0.4">
      <c r="A342" s="26" t="s">
        <v>50</v>
      </c>
      <c r="B342" s="26" t="s">
        <v>78</v>
      </c>
      <c r="C342" s="26">
        <v>151910</v>
      </c>
      <c r="D342" s="26" t="s">
        <v>357</v>
      </c>
      <c r="E342" s="34">
        <v>-42575.25</v>
      </c>
      <c r="F342" s="34">
        <v>-44930.64</v>
      </c>
      <c r="G342" s="34">
        <v>-47126.59</v>
      </c>
      <c r="H342" s="34">
        <v>-49526.58</v>
      </c>
      <c r="I342" s="34">
        <v>-51887.69</v>
      </c>
      <c r="J342" s="34">
        <v>-54201.81</v>
      </c>
      <c r="K342" s="34">
        <v>-56601.78</v>
      </c>
      <c r="L342" s="34">
        <v>-59023.5</v>
      </c>
      <c r="M342" s="34">
        <v>-61200.42</v>
      </c>
      <c r="N342" s="34">
        <v>-63277.29</v>
      </c>
      <c r="O342" s="34">
        <v>-65179.61</v>
      </c>
      <c r="P342" s="34">
        <v>-67964.570000000007</v>
      </c>
      <c r="Q342" s="34">
        <v>-67964.570000000007</v>
      </c>
    </row>
    <row r="343" spans="1:17" ht="15" thickBot="1" x14ac:dyDescent="0.4">
      <c r="A343" s="26" t="s">
        <v>50</v>
      </c>
      <c r="B343" s="26" t="s">
        <v>78</v>
      </c>
      <c r="C343" s="26">
        <v>151912</v>
      </c>
      <c r="D343" s="26" t="s">
        <v>1797</v>
      </c>
      <c r="E343" s="34">
        <v>0</v>
      </c>
      <c r="F343" s="34">
        <v>0</v>
      </c>
      <c r="G343" s="34">
        <v>17459101.010000002</v>
      </c>
      <c r="H343" s="34">
        <v>13974237.01</v>
      </c>
      <c r="I343" s="34">
        <v>11819470.66</v>
      </c>
      <c r="J343" s="34">
        <v>10753010.060000001</v>
      </c>
      <c r="K343" s="34">
        <v>9947338.6699999999</v>
      </c>
      <c r="L343" s="34">
        <v>9297711.2100000009</v>
      </c>
      <c r="M343" s="34">
        <v>8584613.3100000005</v>
      </c>
      <c r="N343" s="34">
        <v>7437199.0599999996</v>
      </c>
      <c r="O343" s="34">
        <v>5614242.75</v>
      </c>
      <c r="P343" s="34">
        <v>4861351.34</v>
      </c>
      <c r="Q343" s="34">
        <v>4861351.34</v>
      </c>
    </row>
    <row r="344" spans="1:17" ht="15" thickBot="1" x14ac:dyDescent="0.4">
      <c r="A344" s="26" t="s">
        <v>50</v>
      </c>
      <c r="B344" s="26" t="s">
        <v>78</v>
      </c>
      <c r="C344" s="26">
        <v>151914</v>
      </c>
      <c r="D344" s="26" t="s">
        <v>1799</v>
      </c>
      <c r="E344" s="34">
        <v>0</v>
      </c>
      <c r="F344" s="34">
        <v>0</v>
      </c>
      <c r="G344" s="34">
        <v>0</v>
      </c>
      <c r="H344" s="34">
        <v>2287415.63</v>
      </c>
      <c r="I344" s="34">
        <v>1856457</v>
      </c>
      <c r="J344" s="34">
        <v>1631838.98</v>
      </c>
      <c r="K344" s="34">
        <v>1456949.7</v>
      </c>
      <c r="L344" s="34">
        <v>1308407.82</v>
      </c>
      <c r="M344" s="34">
        <v>1150191.56</v>
      </c>
      <c r="N344" s="34">
        <v>923219.91</v>
      </c>
      <c r="O344" s="34">
        <v>568502.03</v>
      </c>
      <c r="P344" s="34">
        <v>486893.37</v>
      </c>
      <c r="Q344" s="34">
        <v>486893.37</v>
      </c>
    </row>
    <row r="345" spans="1:17" ht="15" thickBot="1" x14ac:dyDescent="0.4">
      <c r="A345" s="26" t="s">
        <v>50</v>
      </c>
      <c r="B345" s="26" t="s">
        <v>78</v>
      </c>
      <c r="C345" s="26">
        <v>151917</v>
      </c>
      <c r="D345" s="26" t="s">
        <v>1803</v>
      </c>
      <c r="E345" s="34">
        <v>0</v>
      </c>
      <c r="F345" s="34">
        <v>132637.26999999999</v>
      </c>
      <c r="G345" s="34">
        <v>134782.66</v>
      </c>
      <c r="H345" s="34">
        <v>133780.49</v>
      </c>
      <c r="I345" s="34">
        <v>135965.84</v>
      </c>
      <c r="J345" s="34">
        <v>136547.09</v>
      </c>
      <c r="K345" s="34">
        <v>137130.82999999999</v>
      </c>
      <c r="L345" s="34">
        <v>137717.06</v>
      </c>
      <c r="M345" s="34">
        <v>138305.79999999999</v>
      </c>
      <c r="N345" s="34">
        <v>138897.06</v>
      </c>
      <c r="O345" s="34">
        <v>139490.84</v>
      </c>
      <c r="P345" s="34">
        <v>140087.16</v>
      </c>
      <c r="Q345" s="34">
        <v>140087.16</v>
      </c>
    </row>
    <row r="346" spans="1:17" ht="15" thickBot="1" x14ac:dyDescent="0.4">
      <c r="A346" s="26" t="s">
        <v>50</v>
      </c>
      <c r="B346" s="26" t="s">
        <v>78</v>
      </c>
      <c r="C346" s="26">
        <v>151918</v>
      </c>
      <c r="D346" s="26" t="s">
        <v>358</v>
      </c>
      <c r="E346" s="34">
        <v>0</v>
      </c>
      <c r="F346" s="34">
        <v>0</v>
      </c>
      <c r="G346" s="34">
        <v>0</v>
      </c>
      <c r="H346" s="34">
        <v>0</v>
      </c>
      <c r="I346" s="34">
        <v>0</v>
      </c>
      <c r="J346" s="34">
        <v>0</v>
      </c>
      <c r="K346" s="34">
        <v>0</v>
      </c>
      <c r="L346" s="34">
        <v>0</v>
      </c>
      <c r="M346" s="34">
        <v>0</v>
      </c>
      <c r="N346" s="34">
        <v>0</v>
      </c>
      <c r="O346" s="34">
        <v>0</v>
      </c>
      <c r="P346" s="34">
        <v>0</v>
      </c>
      <c r="Q346" s="34">
        <v>0</v>
      </c>
    </row>
    <row r="347" spans="1:17" ht="15" thickBot="1" x14ac:dyDescent="0.4">
      <c r="A347" s="26" t="s">
        <v>50</v>
      </c>
      <c r="B347" s="26" t="s">
        <v>78</v>
      </c>
      <c r="C347" s="26">
        <v>151919</v>
      </c>
      <c r="D347" s="26" t="s">
        <v>359</v>
      </c>
      <c r="E347" s="34">
        <v>743835.35</v>
      </c>
      <c r="F347" s="34">
        <v>1000760.05</v>
      </c>
      <c r="G347" s="34">
        <v>1426125.19</v>
      </c>
      <c r="H347" s="34">
        <v>1839310.53</v>
      </c>
      <c r="I347" s="34">
        <v>2028445.95</v>
      </c>
      <c r="J347" s="34">
        <v>2090058.29</v>
      </c>
      <c r="K347" s="34">
        <v>2118168.96</v>
      </c>
      <c r="L347" s="34">
        <v>2128528.1800000002</v>
      </c>
      <c r="M347" s="34">
        <v>2150790.67</v>
      </c>
      <c r="N347" s="34">
        <v>2248009.69</v>
      </c>
      <c r="O347" s="34">
        <v>2631399.67</v>
      </c>
      <c r="P347" s="34">
        <v>3414380.55</v>
      </c>
      <c r="Q347" s="34">
        <v>3414380.55</v>
      </c>
    </row>
    <row r="348" spans="1:17" ht="15" thickBot="1" x14ac:dyDescent="0.4">
      <c r="A348" s="26" t="s">
        <v>50</v>
      </c>
      <c r="B348" s="26" t="s">
        <v>78</v>
      </c>
      <c r="C348" s="26">
        <v>151921</v>
      </c>
      <c r="D348" s="26" t="s">
        <v>2853</v>
      </c>
      <c r="E348" s="34">
        <v>0</v>
      </c>
      <c r="F348" s="34">
        <v>0</v>
      </c>
      <c r="G348" s="34">
        <v>0</v>
      </c>
      <c r="H348" s="34">
        <v>0</v>
      </c>
      <c r="I348" s="34">
        <v>0</v>
      </c>
      <c r="J348" s="34">
        <v>0</v>
      </c>
      <c r="K348" s="34">
        <v>0</v>
      </c>
      <c r="L348" s="34">
        <v>0</v>
      </c>
      <c r="M348" s="34">
        <v>0</v>
      </c>
      <c r="N348" s="34">
        <v>0</v>
      </c>
      <c r="O348" s="34">
        <v>0</v>
      </c>
      <c r="P348" s="34">
        <v>4861.4799999999996</v>
      </c>
      <c r="Q348" s="34">
        <v>4861.4799999999996</v>
      </c>
    </row>
    <row r="349" spans="1:17" ht="15" thickBot="1" x14ac:dyDescent="0.4">
      <c r="A349" s="26" t="s">
        <v>50</v>
      </c>
      <c r="B349" s="26" t="s">
        <v>78</v>
      </c>
      <c r="C349" s="26">
        <v>151924</v>
      </c>
      <c r="D349" s="26" t="s">
        <v>362</v>
      </c>
      <c r="E349" s="34">
        <v>0</v>
      </c>
      <c r="F349" s="34">
        <v>0</v>
      </c>
      <c r="G349" s="34">
        <v>-42053316.93</v>
      </c>
      <c r="H349" s="34">
        <v>0</v>
      </c>
      <c r="I349" s="34">
        <v>0</v>
      </c>
      <c r="J349" s="34">
        <v>-37412527.659999996</v>
      </c>
      <c r="K349" s="34">
        <v>0</v>
      </c>
      <c r="L349" s="34">
        <v>0</v>
      </c>
      <c r="M349" s="34">
        <v>-32370692</v>
      </c>
      <c r="N349" s="34">
        <v>0</v>
      </c>
      <c r="O349" s="34">
        <v>0</v>
      </c>
      <c r="P349" s="34">
        <v>-40958817.829999998</v>
      </c>
      <c r="Q349" s="34">
        <v>-40958817.829999998</v>
      </c>
    </row>
    <row r="350" spans="1:17" ht="15" thickBot="1" x14ac:dyDescent="0.4">
      <c r="A350" s="26" t="s">
        <v>50</v>
      </c>
      <c r="B350" s="26" t="s">
        <v>78</v>
      </c>
      <c r="C350" s="26">
        <v>151928</v>
      </c>
      <c r="D350" s="26" t="s">
        <v>1812</v>
      </c>
      <c r="E350" s="34">
        <v>0</v>
      </c>
      <c r="F350" s="34">
        <v>881091.14</v>
      </c>
      <c r="G350" s="34">
        <v>881091.14</v>
      </c>
      <c r="H350" s="34">
        <v>881091.14</v>
      </c>
      <c r="I350" s="34">
        <v>881091.14</v>
      </c>
      <c r="J350" s="34">
        <v>901529.99</v>
      </c>
      <c r="K350" s="34">
        <v>906135.31</v>
      </c>
      <c r="L350" s="34">
        <v>910764.15</v>
      </c>
      <c r="M350" s="34">
        <v>915416.64</v>
      </c>
      <c r="N350" s="34">
        <v>920092.89</v>
      </c>
      <c r="O350" s="34">
        <v>616528.71</v>
      </c>
      <c r="P350" s="34">
        <v>619678.15</v>
      </c>
      <c r="Q350" s="34">
        <v>619678.15</v>
      </c>
    </row>
    <row r="351" spans="1:17" ht="15" thickBot="1" x14ac:dyDescent="0.4">
      <c r="A351" s="26" t="s">
        <v>50</v>
      </c>
      <c r="B351" s="26" t="s">
        <v>78</v>
      </c>
      <c r="C351" s="26">
        <v>151929</v>
      </c>
      <c r="D351" s="26" t="s">
        <v>2854</v>
      </c>
      <c r="E351" s="34">
        <v>0</v>
      </c>
      <c r="F351" s="34">
        <v>0</v>
      </c>
      <c r="G351" s="34">
        <v>0</v>
      </c>
      <c r="H351" s="34">
        <v>0</v>
      </c>
      <c r="I351" s="34">
        <v>0</v>
      </c>
      <c r="J351" s="34">
        <v>0</v>
      </c>
      <c r="K351" s="34">
        <v>0</v>
      </c>
      <c r="L351" s="34">
        <v>0</v>
      </c>
      <c r="M351" s="34">
        <v>0</v>
      </c>
      <c r="N351" s="34">
        <v>-38155.01</v>
      </c>
      <c r="O351" s="34">
        <v>-38372.370000000003</v>
      </c>
      <c r="P351" s="34">
        <v>-38590.959999999999</v>
      </c>
      <c r="Q351" s="34">
        <v>-38590.959999999999</v>
      </c>
    </row>
    <row r="352" spans="1:17" ht="15" thickBot="1" x14ac:dyDescent="0.4">
      <c r="A352" s="26" t="s">
        <v>50</v>
      </c>
      <c r="B352" s="26" t="s">
        <v>78</v>
      </c>
      <c r="C352" s="26">
        <v>151930</v>
      </c>
      <c r="D352" s="26" t="s">
        <v>363</v>
      </c>
      <c r="E352" s="34">
        <v>-208996.59</v>
      </c>
      <c r="F352" s="34">
        <v>37723.32</v>
      </c>
      <c r="G352" s="34">
        <v>-28556.83</v>
      </c>
      <c r="H352" s="34">
        <v>121393.44</v>
      </c>
      <c r="I352" s="34">
        <v>29114.41</v>
      </c>
      <c r="J352" s="34">
        <v>-64943.97</v>
      </c>
      <c r="K352" s="34">
        <v>261987.84</v>
      </c>
      <c r="L352" s="34">
        <v>368432.26</v>
      </c>
      <c r="M352" s="34">
        <v>397165.48</v>
      </c>
      <c r="N352" s="34">
        <v>465584.34</v>
      </c>
      <c r="O352" s="34">
        <v>-14348.83</v>
      </c>
      <c r="P352" s="34">
        <v>-15030.66</v>
      </c>
      <c r="Q352" s="34">
        <v>-15030.66</v>
      </c>
    </row>
    <row r="353" spans="1:17" ht="15" thickBot="1" x14ac:dyDescent="0.4">
      <c r="A353" s="26" t="s">
        <v>50</v>
      </c>
      <c r="B353" s="26" t="s">
        <v>78</v>
      </c>
      <c r="C353" s="26">
        <v>151931</v>
      </c>
      <c r="D353" s="26" t="s">
        <v>364</v>
      </c>
      <c r="E353" s="34">
        <v>-25538.94</v>
      </c>
      <c r="F353" s="34">
        <v>-25667.85</v>
      </c>
      <c r="G353" s="34">
        <v>-76907.53</v>
      </c>
      <c r="H353" s="34">
        <v>-76907.53</v>
      </c>
      <c r="I353" s="34">
        <v>-77786.259999999995</v>
      </c>
      <c r="J353" s="34">
        <v>-149442.03</v>
      </c>
      <c r="K353" s="34">
        <v>-150293.35</v>
      </c>
      <c r="L353" s="34">
        <v>-151149.51999999999</v>
      </c>
      <c r="M353" s="34">
        <v>-281877.28999999998</v>
      </c>
      <c r="N353" s="34">
        <v>-283483.05</v>
      </c>
      <c r="O353" s="34">
        <v>-131302.75</v>
      </c>
      <c r="P353" s="34">
        <v>-213836.38</v>
      </c>
      <c r="Q353" s="34">
        <v>-213836.38</v>
      </c>
    </row>
    <row r="354" spans="1:17" ht="15" thickBot="1" x14ac:dyDescent="0.4">
      <c r="A354" s="26" t="s">
        <v>50</v>
      </c>
      <c r="B354" s="26" t="s">
        <v>78</v>
      </c>
      <c r="C354" s="26">
        <v>151932</v>
      </c>
      <c r="D354" s="26" t="s">
        <v>365</v>
      </c>
      <c r="E354" s="34">
        <v>-1811096.23</v>
      </c>
      <c r="F354" s="34">
        <v>-2009026.49</v>
      </c>
      <c r="G354" s="34">
        <v>-2152525.21</v>
      </c>
      <c r="H354" s="34">
        <v>-2241284.19</v>
      </c>
      <c r="I354" s="34">
        <v>-2424668.98</v>
      </c>
      <c r="J354" s="34">
        <v>-2382831.6</v>
      </c>
      <c r="K354" s="34">
        <v>-2333738.73</v>
      </c>
      <c r="L354" s="34">
        <v>-2374813.54</v>
      </c>
      <c r="M354" s="34">
        <v>-2383804.46</v>
      </c>
      <c r="N354" s="34">
        <v>-2566051.0499999998</v>
      </c>
      <c r="O354" s="34">
        <v>450366.73</v>
      </c>
      <c r="P354" s="34">
        <v>477440.83</v>
      </c>
      <c r="Q354" s="34">
        <v>477440.83</v>
      </c>
    </row>
    <row r="355" spans="1:17" ht="15" thickBot="1" x14ac:dyDescent="0.4">
      <c r="A355" s="26" t="s">
        <v>50</v>
      </c>
      <c r="B355" s="26" t="s">
        <v>78</v>
      </c>
      <c r="C355" s="26">
        <v>151933</v>
      </c>
      <c r="D355" s="26" t="s">
        <v>2855</v>
      </c>
      <c r="E355" s="34">
        <v>0</v>
      </c>
      <c r="F355" s="34">
        <v>0</v>
      </c>
      <c r="G355" s="34">
        <v>6311713.71</v>
      </c>
      <c r="H355" s="34">
        <v>6284413.71</v>
      </c>
      <c r="I355" s="34">
        <v>6284413.71</v>
      </c>
      <c r="J355" s="34">
        <v>12202063.449999999</v>
      </c>
      <c r="K355" s="34">
        <v>12341620.029999999</v>
      </c>
      <c r="L355" s="34">
        <v>12408141.810000001</v>
      </c>
      <c r="M355" s="34">
        <v>12512686.26</v>
      </c>
      <c r="N355" s="34">
        <v>12602200.68</v>
      </c>
      <c r="O355" s="34">
        <v>12667856.34</v>
      </c>
      <c r="P355" s="34">
        <v>20537185.09</v>
      </c>
      <c r="Q355" s="34">
        <v>20537185.09</v>
      </c>
    </row>
    <row r="356" spans="1:17" ht="15" thickBot="1" x14ac:dyDescent="0.4">
      <c r="A356" s="26" t="s">
        <v>50</v>
      </c>
      <c r="B356" s="26" t="s">
        <v>78</v>
      </c>
      <c r="C356" s="26">
        <v>151934</v>
      </c>
      <c r="D356" s="26" t="s">
        <v>366</v>
      </c>
      <c r="E356" s="34">
        <v>-505629.57</v>
      </c>
      <c r="F356" s="34">
        <v>-452569.26</v>
      </c>
      <c r="G356" s="34">
        <v>-394014</v>
      </c>
      <c r="H356" s="34">
        <v>-344511.07</v>
      </c>
      <c r="I356" s="34">
        <v>-294553.7</v>
      </c>
      <c r="J356" s="34">
        <v>-247655.64</v>
      </c>
      <c r="K356" s="34">
        <v>-203330.91</v>
      </c>
      <c r="L356" s="34">
        <v>-156821.15</v>
      </c>
      <c r="M356" s="34">
        <v>-112954.01</v>
      </c>
      <c r="N356" s="34">
        <v>-63164.23</v>
      </c>
      <c r="O356" s="34">
        <v>-2540309.9700000002</v>
      </c>
      <c r="P356" s="34">
        <v>-2329225.7400000002</v>
      </c>
      <c r="Q356" s="34">
        <v>-2329225.7400000002</v>
      </c>
    </row>
    <row r="357" spans="1:17" ht="15" thickBot="1" x14ac:dyDescent="0.4">
      <c r="A357" s="26" t="s">
        <v>50</v>
      </c>
      <c r="B357" s="26" t="s">
        <v>78</v>
      </c>
      <c r="C357" s="26">
        <v>151935</v>
      </c>
      <c r="D357" s="26" t="s">
        <v>2856</v>
      </c>
      <c r="E357" s="34">
        <v>0</v>
      </c>
      <c r="F357" s="34">
        <v>0</v>
      </c>
      <c r="G357" s="34">
        <v>0</v>
      </c>
      <c r="H357" s="34">
        <v>0</v>
      </c>
      <c r="I357" s="34">
        <v>0</v>
      </c>
      <c r="J357" s="34">
        <v>0</v>
      </c>
      <c r="K357" s="34">
        <v>0</v>
      </c>
      <c r="L357" s="34">
        <v>0</v>
      </c>
      <c r="M357" s="34">
        <v>0</v>
      </c>
      <c r="N357" s="34">
        <v>0</v>
      </c>
      <c r="O357" s="34">
        <v>0</v>
      </c>
      <c r="P357" s="34">
        <v>3780.31</v>
      </c>
      <c r="Q357" s="34">
        <v>3780.31</v>
      </c>
    </row>
    <row r="358" spans="1:17" ht="15" thickBot="1" x14ac:dyDescent="0.4">
      <c r="A358" s="26" t="s">
        <v>50</v>
      </c>
      <c r="B358" s="26" t="s">
        <v>78</v>
      </c>
      <c r="C358" s="26">
        <v>151936</v>
      </c>
      <c r="D358" s="26" t="s">
        <v>367</v>
      </c>
      <c r="E358" s="34">
        <v>-322737.86</v>
      </c>
      <c r="F358" s="34">
        <v>-321997.06</v>
      </c>
      <c r="G358" s="34">
        <v>-307951.5</v>
      </c>
      <c r="H358" s="34">
        <v>-290158.27</v>
      </c>
      <c r="I358" s="34">
        <v>-288458.53000000003</v>
      </c>
      <c r="J358" s="34">
        <v>-249169.71</v>
      </c>
      <c r="K358" s="34">
        <v>-210169.25</v>
      </c>
      <c r="L358" s="34">
        <v>-185399.09</v>
      </c>
      <c r="M358" s="34">
        <v>-156612.32999999999</v>
      </c>
      <c r="N358" s="34">
        <v>-154151.82999999999</v>
      </c>
      <c r="O358" s="34">
        <v>0</v>
      </c>
      <c r="P358" s="34">
        <v>0</v>
      </c>
      <c r="Q358" s="34">
        <v>0</v>
      </c>
    </row>
    <row r="359" spans="1:17" ht="15" thickBot="1" x14ac:dyDescent="0.4">
      <c r="A359" s="26" t="s">
        <v>50</v>
      </c>
      <c r="B359" s="26" t="s">
        <v>78</v>
      </c>
      <c r="C359" s="26">
        <v>151937</v>
      </c>
      <c r="D359" s="26" t="s">
        <v>2857</v>
      </c>
      <c r="E359" s="34">
        <v>0</v>
      </c>
      <c r="F359" s="34">
        <v>0</v>
      </c>
      <c r="G359" s="34">
        <v>0</v>
      </c>
      <c r="H359" s="34">
        <v>0</v>
      </c>
      <c r="I359" s="34">
        <v>0</v>
      </c>
      <c r="J359" s="34">
        <v>0</v>
      </c>
      <c r="K359" s="34">
        <v>0</v>
      </c>
      <c r="L359" s="34">
        <v>0</v>
      </c>
      <c r="M359" s="34">
        <v>0</v>
      </c>
      <c r="N359" s="34">
        <v>0</v>
      </c>
      <c r="O359" s="34">
        <v>0</v>
      </c>
      <c r="P359" s="34">
        <v>20745.689999999999</v>
      </c>
      <c r="Q359" s="34">
        <v>20745.689999999999</v>
      </c>
    </row>
    <row r="360" spans="1:17" ht="15" thickBot="1" x14ac:dyDescent="0.4">
      <c r="A360" s="26" t="s">
        <v>50</v>
      </c>
      <c r="B360" s="26" t="s">
        <v>78</v>
      </c>
      <c r="C360" s="26">
        <v>151938</v>
      </c>
      <c r="D360" s="26" t="s">
        <v>2858</v>
      </c>
      <c r="E360" s="34">
        <v>0</v>
      </c>
      <c r="F360" s="34">
        <v>0</v>
      </c>
      <c r="G360" s="34">
        <v>0</v>
      </c>
      <c r="H360" s="34">
        <v>0</v>
      </c>
      <c r="I360" s="34">
        <v>0</v>
      </c>
      <c r="J360" s="34">
        <v>0</v>
      </c>
      <c r="K360" s="34">
        <v>0</v>
      </c>
      <c r="L360" s="34">
        <v>0</v>
      </c>
      <c r="M360" s="34">
        <v>0</v>
      </c>
      <c r="N360" s="34">
        <v>255891</v>
      </c>
      <c r="O360" s="34">
        <v>258081.74</v>
      </c>
      <c r="P360" s="34">
        <v>287117.58</v>
      </c>
      <c r="Q360" s="34">
        <v>287117.58</v>
      </c>
    </row>
    <row r="361" spans="1:17" ht="15" thickBot="1" x14ac:dyDescent="0.4">
      <c r="A361" s="26" t="s">
        <v>50</v>
      </c>
      <c r="B361" s="26" t="s">
        <v>78</v>
      </c>
      <c r="C361" s="26">
        <v>151940</v>
      </c>
      <c r="D361" s="26" t="s">
        <v>2859</v>
      </c>
      <c r="E361" s="34">
        <v>0</v>
      </c>
      <c r="F361" s="34">
        <v>0</v>
      </c>
      <c r="G361" s="34">
        <v>0</v>
      </c>
      <c r="H361" s="34">
        <v>0</v>
      </c>
      <c r="I361" s="34">
        <v>0</v>
      </c>
      <c r="J361" s="34">
        <v>0</v>
      </c>
      <c r="K361" s="34">
        <v>0</v>
      </c>
      <c r="L361" s="34">
        <v>0</v>
      </c>
      <c r="M361" s="34">
        <v>0</v>
      </c>
      <c r="N361" s="34">
        <v>-255891</v>
      </c>
      <c r="O361" s="34">
        <v>-258081.74</v>
      </c>
      <c r="P361" s="34">
        <v>-287117.58</v>
      </c>
      <c r="Q361" s="34">
        <v>-287117.58</v>
      </c>
    </row>
    <row r="362" spans="1:17" ht="15" thickBot="1" x14ac:dyDescent="0.4">
      <c r="A362" s="26" t="s">
        <v>50</v>
      </c>
      <c r="B362" s="26" t="s">
        <v>78</v>
      </c>
      <c r="C362" s="26">
        <v>151942</v>
      </c>
      <c r="D362" s="26" t="s">
        <v>2860</v>
      </c>
      <c r="E362" s="34">
        <v>0</v>
      </c>
      <c r="F362" s="34">
        <v>0</v>
      </c>
      <c r="G362" s="34">
        <v>0</v>
      </c>
      <c r="H362" s="34">
        <v>0</v>
      </c>
      <c r="I362" s="34">
        <v>0</v>
      </c>
      <c r="J362" s="34">
        <v>0</v>
      </c>
      <c r="K362" s="34">
        <v>0</v>
      </c>
      <c r="L362" s="34">
        <v>0</v>
      </c>
      <c r="M362" s="34">
        <v>0</v>
      </c>
      <c r="N362" s="34">
        <v>0</v>
      </c>
      <c r="O362" s="34">
        <v>352685.88</v>
      </c>
      <c r="P362" s="34">
        <v>311296.90000000002</v>
      </c>
      <c r="Q362" s="34">
        <v>311296.90000000002</v>
      </c>
    </row>
    <row r="363" spans="1:17" ht="15" thickBot="1" x14ac:dyDescent="0.4">
      <c r="A363" s="26" t="s">
        <v>50</v>
      </c>
      <c r="B363" s="26" t="s">
        <v>78</v>
      </c>
      <c r="C363" s="26">
        <v>151943</v>
      </c>
      <c r="D363" s="26" t="s">
        <v>2861</v>
      </c>
      <c r="E363" s="34">
        <v>0</v>
      </c>
      <c r="F363" s="34">
        <v>0</v>
      </c>
      <c r="G363" s="34">
        <v>0</v>
      </c>
      <c r="H363" s="34">
        <v>0</v>
      </c>
      <c r="I363" s="34">
        <v>0</v>
      </c>
      <c r="J363" s="34">
        <v>0</v>
      </c>
      <c r="K363" s="34">
        <v>0</v>
      </c>
      <c r="L363" s="34">
        <v>0</v>
      </c>
      <c r="M363" s="34">
        <v>0</v>
      </c>
      <c r="N363" s="34">
        <v>0</v>
      </c>
      <c r="O363" s="34">
        <v>291887.65000000002</v>
      </c>
      <c r="P363" s="34">
        <v>257809.94</v>
      </c>
      <c r="Q363" s="34">
        <v>257809.94</v>
      </c>
    </row>
    <row r="364" spans="1:17" ht="15" thickBot="1" x14ac:dyDescent="0.4">
      <c r="A364" s="26" t="s">
        <v>50</v>
      </c>
      <c r="B364" s="26" t="s">
        <v>78</v>
      </c>
      <c r="C364" s="26">
        <v>151944</v>
      </c>
      <c r="D364" s="26" t="s">
        <v>2862</v>
      </c>
      <c r="E364" s="34">
        <v>0</v>
      </c>
      <c r="F364" s="34">
        <v>0</v>
      </c>
      <c r="G364" s="34">
        <v>0</v>
      </c>
      <c r="H364" s="34">
        <v>0</v>
      </c>
      <c r="I364" s="34">
        <v>0</v>
      </c>
      <c r="J364" s="34">
        <v>0</v>
      </c>
      <c r="K364" s="34">
        <v>0</v>
      </c>
      <c r="L364" s="34">
        <v>0</v>
      </c>
      <c r="M364" s="34">
        <v>0</v>
      </c>
      <c r="N364" s="34">
        <v>0</v>
      </c>
      <c r="O364" s="34">
        <v>-144941.5</v>
      </c>
      <c r="P364" s="34">
        <v>-126636.18</v>
      </c>
      <c r="Q364" s="34">
        <v>-126636.18</v>
      </c>
    </row>
    <row r="365" spans="1:17" ht="15" thickBot="1" x14ac:dyDescent="0.4">
      <c r="A365" s="26" t="s">
        <v>50</v>
      </c>
      <c r="B365" s="26" t="s">
        <v>78</v>
      </c>
      <c r="C365" s="26">
        <v>154005</v>
      </c>
      <c r="D365" s="26" t="s">
        <v>368</v>
      </c>
      <c r="E365" s="34">
        <v>4890476</v>
      </c>
      <c r="F365" s="34">
        <v>4890476</v>
      </c>
      <c r="G365" s="34">
        <v>1432308</v>
      </c>
      <c r="H365" s="34">
        <v>1432308</v>
      </c>
      <c r="I365" s="34">
        <v>1432308</v>
      </c>
      <c r="J365" s="34">
        <v>502535</v>
      </c>
      <c r="K365" s="34">
        <v>502535</v>
      </c>
      <c r="L365" s="34">
        <v>502535</v>
      </c>
      <c r="M365" s="34">
        <v>4816544</v>
      </c>
      <c r="N365" s="34">
        <v>4816544</v>
      </c>
      <c r="O365" s="34">
        <v>4816544</v>
      </c>
      <c r="P365" s="34">
        <v>372527</v>
      </c>
      <c r="Q365" s="34">
        <v>372527</v>
      </c>
    </row>
    <row r="366" spans="1:17" ht="15" thickBot="1" x14ac:dyDescent="0.4">
      <c r="A366" s="26" t="s">
        <v>50</v>
      </c>
      <c r="B366" s="26" t="s">
        <v>78</v>
      </c>
      <c r="C366" s="26">
        <v>154010</v>
      </c>
      <c r="D366" s="26" t="s">
        <v>369</v>
      </c>
      <c r="E366" s="34">
        <v>0</v>
      </c>
      <c r="F366" s="34">
        <v>0</v>
      </c>
      <c r="G366" s="34">
        <v>0</v>
      </c>
      <c r="H366" s="34">
        <v>0</v>
      </c>
      <c r="I366" s="34">
        <v>0</v>
      </c>
      <c r="J366" s="34">
        <v>1048694</v>
      </c>
      <c r="K366" s="34">
        <v>1048694</v>
      </c>
      <c r="L366" s="34">
        <v>1048694</v>
      </c>
      <c r="M366" s="34">
        <v>613693</v>
      </c>
      <c r="N366" s="34">
        <v>613693</v>
      </c>
      <c r="O366" s="34">
        <v>613693</v>
      </c>
      <c r="P366" s="34">
        <v>0</v>
      </c>
      <c r="Q366" s="34">
        <v>0</v>
      </c>
    </row>
    <row r="367" spans="1:17" ht="15" thickBot="1" x14ac:dyDescent="0.4">
      <c r="A367" s="26" t="s">
        <v>50</v>
      </c>
      <c r="B367" s="26" t="s">
        <v>78</v>
      </c>
      <c r="C367" s="26">
        <v>154015</v>
      </c>
      <c r="D367" s="26" t="s">
        <v>370</v>
      </c>
      <c r="E367" s="34">
        <v>154555</v>
      </c>
      <c r="F367" s="34">
        <v>154555</v>
      </c>
      <c r="G367" s="34">
        <v>0</v>
      </c>
      <c r="H367" s="34">
        <v>0</v>
      </c>
      <c r="I367" s="34">
        <v>0</v>
      </c>
      <c r="J367" s="34">
        <v>0</v>
      </c>
      <c r="K367" s="34">
        <v>0</v>
      </c>
      <c r="L367" s="34">
        <v>0</v>
      </c>
      <c r="M367" s="34">
        <v>0</v>
      </c>
      <c r="N367" s="34">
        <v>0</v>
      </c>
      <c r="O367" s="34">
        <v>0</v>
      </c>
      <c r="P367" s="34">
        <v>0</v>
      </c>
      <c r="Q367" s="34">
        <v>0</v>
      </c>
    </row>
    <row r="368" spans="1:17" ht="15" thickBot="1" x14ac:dyDescent="0.4">
      <c r="A368" s="26" t="s">
        <v>50</v>
      </c>
      <c r="B368" s="26" t="s">
        <v>78</v>
      </c>
      <c r="C368" s="26">
        <v>157005</v>
      </c>
      <c r="D368" s="26" t="s">
        <v>371</v>
      </c>
      <c r="E368" s="34">
        <v>886597.67</v>
      </c>
      <c r="F368" s="34">
        <v>888124.34</v>
      </c>
      <c r="G368" s="34">
        <v>889651.01</v>
      </c>
      <c r="H368" s="34">
        <v>891177.68</v>
      </c>
      <c r="I368" s="34">
        <v>892704.35</v>
      </c>
      <c r="J368" s="34">
        <v>510919.37</v>
      </c>
      <c r="K368" s="34">
        <v>512446.04</v>
      </c>
      <c r="L368" s="34">
        <v>513972.71</v>
      </c>
      <c r="M368" s="34">
        <v>515499.38</v>
      </c>
      <c r="N368" s="34">
        <v>517026.05</v>
      </c>
      <c r="O368" s="34">
        <v>518552.72</v>
      </c>
      <c r="P368" s="34">
        <v>513919</v>
      </c>
      <c r="Q368" s="34">
        <v>513919</v>
      </c>
    </row>
    <row r="369" spans="1:17" ht="15" thickBot="1" x14ac:dyDescent="0.4">
      <c r="A369" s="26" t="s">
        <v>50</v>
      </c>
      <c r="B369" s="26" t="s">
        <v>78</v>
      </c>
      <c r="C369" s="26">
        <v>157010</v>
      </c>
      <c r="D369" s="26" t="s">
        <v>372</v>
      </c>
      <c r="E369" s="34">
        <v>2282547.75</v>
      </c>
      <c r="F369" s="34">
        <v>2286171.5</v>
      </c>
      <c r="G369" s="34">
        <v>2253904.92</v>
      </c>
      <c r="H369" s="34">
        <v>3983671.64</v>
      </c>
      <c r="I369" s="34">
        <v>2922067.32</v>
      </c>
      <c r="J369" s="34">
        <v>527589.92000000004</v>
      </c>
      <c r="K369" s="34">
        <v>528452.85</v>
      </c>
      <c r="L369" s="34">
        <v>529315.78</v>
      </c>
      <c r="M369" s="34">
        <v>530178.71</v>
      </c>
      <c r="N369" s="34">
        <v>531041.64</v>
      </c>
      <c r="O369" s="34">
        <v>531904.56999999995</v>
      </c>
      <c r="P369" s="34">
        <v>564101</v>
      </c>
      <c r="Q369" s="34">
        <v>564101</v>
      </c>
    </row>
    <row r="370" spans="1:17" ht="15" thickBot="1" x14ac:dyDescent="0.4">
      <c r="A370" s="26" t="s">
        <v>50</v>
      </c>
      <c r="B370" s="26" t="s">
        <v>78</v>
      </c>
      <c r="C370" s="26">
        <v>157015</v>
      </c>
      <c r="D370" s="26" t="s">
        <v>373</v>
      </c>
      <c r="E370" s="34">
        <v>8926941.4399999995</v>
      </c>
      <c r="F370" s="34">
        <v>8945527.3599999994</v>
      </c>
      <c r="G370" s="34">
        <v>6994287.54</v>
      </c>
      <c r="H370" s="34">
        <v>5283969.67</v>
      </c>
      <c r="I370" s="34">
        <v>5240464.5999999996</v>
      </c>
      <c r="J370" s="34">
        <v>8641985.75</v>
      </c>
      <c r="K370" s="34">
        <v>8480411.1699999999</v>
      </c>
      <c r="L370" s="34">
        <v>8496788.0199999996</v>
      </c>
      <c r="M370" s="34">
        <v>8514957.3499999996</v>
      </c>
      <c r="N370" s="34">
        <v>7751263.8399999999</v>
      </c>
      <c r="O370" s="34">
        <v>7769433.1699999999</v>
      </c>
      <c r="P370" s="34">
        <v>7787602.5</v>
      </c>
      <c r="Q370" s="34">
        <v>7787602.5</v>
      </c>
    </row>
    <row r="371" spans="1:17" ht="15" thickBot="1" x14ac:dyDescent="0.4">
      <c r="A371" s="26" t="s">
        <v>50</v>
      </c>
      <c r="B371" s="26" t="s">
        <v>78</v>
      </c>
      <c r="C371" s="26">
        <v>157020</v>
      </c>
      <c r="D371" s="26" t="s">
        <v>374</v>
      </c>
      <c r="E371" s="34">
        <v>4321772.4400000004</v>
      </c>
      <c r="F371" s="34">
        <v>4330154.3600000003</v>
      </c>
      <c r="G371" s="34">
        <v>4338536.28</v>
      </c>
      <c r="H371" s="34">
        <v>4346918.2</v>
      </c>
      <c r="I371" s="34">
        <v>4355300.12</v>
      </c>
      <c r="J371" s="34">
        <v>4363682.04</v>
      </c>
      <c r="K371" s="34">
        <v>4372036.71</v>
      </c>
      <c r="L371" s="34">
        <v>4380391.38</v>
      </c>
      <c r="M371" s="34">
        <v>4388746.05</v>
      </c>
      <c r="N371" s="34">
        <v>3683696.93</v>
      </c>
      <c r="O371" s="34">
        <v>3692051.6</v>
      </c>
      <c r="P371" s="34">
        <v>3700406.27</v>
      </c>
      <c r="Q371" s="34">
        <v>3700406.27</v>
      </c>
    </row>
    <row r="372" spans="1:17" ht="15" thickBot="1" x14ac:dyDescent="0.4">
      <c r="A372" s="26" t="s">
        <v>50</v>
      </c>
      <c r="B372" s="26" t="s">
        <v>78</v>
      </c>
      <c r="C372" s="26">
        <v>157025</v>
      </c>
      <c r="D372" s="26" t="s">
        <v>371</v>
      </c>
      <c r="E372" s="34">
        <v>334404</v>
      </c>
      <c r="F372" s="34">
        <v>335009</v>
      </c>
      <c r="G372" s="34">
        <v>335614</v>
      </c>
      <c r="H372" s="34">
        <v>336219</v>
      </c>
      <c r="I372" s="34">
        <v>336824</v>
      </c>
      <c r="J372" s="34">
        <v>337429</v>
      </c>
      <c r="K372" s="34">
        <v>338041.42</v>
      </c>
      <c r="L372" s="34">
        <v>338653.84</v>
      </c>
      <c r="M372" s="34">
        <v>339266.26</v>
      </c>
      <c r="N372" s="34">
        <v>339878.68</v>
      </c>
      <c r="O372" s="34">
        <v>340491.1</v>
      </c>
      <c r="P372" s="34">
        <v>341103.52</v>
      </c>
      <c r="Q372" s="34">
        <v>341103.52</v>
      </c>
    </row>
    <row r="373" spans="1:17" ht="15" thickBot="1" x14ac:dyDescent="0.4">
      <c r="A373" s="26" t="s">
        <v>50</v>
      </c>
      <c r="B373" s="26" t="s">
        <v>78</v>
      </c>
      <c r="C373" s="26">
        <v>157030</v>
      </c>
      <c r="D373" s="26" t="s">
        <v>374</v>
      </c>
      <c r="E373" s="34">
        <v>9247723.4600000009</v>
      </c>
      <c r="F373" s="34">
        <v>9267704.7100000009</v>
      </c>
      <c r="G373" s="34">
        <v>9287685.9600000009</v>
      </c>
      <c r="H373" s="34">
        <v>9307667.2100000009</v>
      </c>
      <c r="I373" s="34">
        <v>9327648.4600000009</v>
      </c>
      <c r="J373" s="34">
        <v>8995986.0899999999</v>
      </c>
      <c r="K373" s="34">
        <v>9007530</v>
      </c>
      <c r="L373" s="34">
        <v>9018702.6899999995</v>
      </c>
      <c r="M373" s="34">
        <v>9038312.7699999996</v>
      </c>
      <c r="N373" s="34">
        <v>9057922.8499999996</v>
      </c>
      <c r="O373" s="34">
        <v>9077532.9299999997</v>
      </c>
      <c r="P373" s="34">
        <v>9097143.0099999998</v>
      </c>
      <c r="Q373" s="34">
        <v>9097143.0099999998</v>
      </c>
    </row>
    <row r="374" spans="1:17" ht="15" thickBot="1" x14ac:dyDescent="0.4">
      <c r="A374" s="26" t="s">
        <v>50</v>
      </c>
      <c r="B374" s="26" t="s">
        <v>78</v>
      </c>
      <c r="C374" s="26">
        <v>157035</v>
      </c>
      <c r="D374" s="26" t="s">
        <v>375</v>
      </c>
      <c r="E374" s="34">
        <v>11033282.91</v>
      </c>
      <c r="F374" s="34">
        <v>11060251.029999999</v>
      </c>
      <c r="G374" s="34">
        <v>11087219.15</v>
      </c>
      <c r="H374" s="34">
        <v>11114187.27</v>
      </c>
      <c r="I374" s="34">
        <v>11141155.390000001</v>
      </c>
      <c r="J374" s="34">
        <v>11168123.51</v>
      </c>
      <c r="K374" s="34">
        <v>11195091.630000001</v>
      </c>
      <c r="L374" s="34">
        <v>11222059.75</v>
      </c>
      <c r="M374" s="34">
        <v>11249027.869999999</v>
      </c>
      <c r="N374" s="34">
        <v>11275995.99</v>
      </c>
      <c r="O374" s="34">
        <v>11302964.109999999</v>
      </c>
      <c r="P374" s="34">
        <v>11340599.380000001</v>
      </c>
      <c r="Q374" s="34">
        <v>11340599.380000001</v>
      </c>
    </row>
    <row r="375" spans="1:17" ht="15" thickBot="1" x14ac:dyDescent="0.4">
      <c r="A375" s="26" t="s">
        <v>50</v>
      </c>
      <c r="B375" s="26" t="s">
        <v>78</v>
      </c>
      <c r="C375" s="26">
        <v>157040</v>
      </c>
      <c r="D375" s="26" t="s">
        <v>376</v>
      </c>
      <c r="E375" s="34">
        <v>6691541.3300000001</v>
      </c>
      <c r="F375" s="34">
        <v>6705452.6600000001</v>
      </c>
      <c r="G375" s="34">
        <v>6719363.9900000002</v>
      </c>
      <c r="H375" s="34">
        <v>6733275.3200000003</v>
      </c>
      <c r="I375" s="34">
        <v>6747186.6500000004</v>
      </c>
      <c r="J375" s="34">
        <v>6761097.9800000004</v>
      </c>
      <c r="K375" s="34">
        <v>6775009.3099999996</v>
      </c>
      <c r="L375" s="34">
        <v>6788920.6399999997</v>
      </c>
      <c r="M375" s="34">
        <v>6802831.9699999997</v>
      </c>
      <c r="N375" s="34">
        <v>6816743.2999999998</v>
      </c>
      <c r="O375" s="34">
        <v>6830654.6299999999</v>
      </c>
      <c r="P375" s="34">
        <v>6844565.96</v>
      </c>
      <c r="Q375" s="34">
        <v>6844565.96</v>
      </c>
    </row>
    <row r="376" spans="1:17" ht="15" thickBot="1" x14ac:dyDescent="0.4">
      <c r="A376" s="26" t="s">
        <v>50</v>
      </c>
      <c r="B376" s="26" t="s">
        <v>78</v>
      </c>
      <c r="C376" s="26">
        <v>157045</v>
      </c>
      <c r="D376" s="26" t="s">
        <v>377</v>
      </c>
      <c r="E376" s="34">
        <v>1449899.25</v>
      </c>
      <c r="F376" s="34">
        <v>1453100</v>
      </c>
      <c r="G376" s="34">
        <v>1456300.75</v>
      </c>
      <c r="H376" s="34">
        <v>1459501.5</v>
      </c>
      <c r="I376" s="34">
        <v>1462702.25</v>
      </c>
      <c r="J376" s="34">
        <v>1465903</v>
      </c>
      <c r="K376" s="34">
        <v>1469164</v>
      </c>
      <c r="L376" s="34">
        <v>1472425</v>
      </c>
      <c r="M376" s="34">
        <v>1475686</v>
      </c>
      <c r="N376" s="34">
        <v>1478947</v>
      </c>
      <c r="O376" s="34">
        <v>1482208</v>
      </c>
      <c r="P376" s="34">
        <v>1485469</v>
      </c>
      <c r="Q376" s="34">
        <v>1485469</v>
      </c>
    </row>
    <row r="377" spans="1:17" ht="15" thickBot="1" x14ac:dyDescent="0.4">
      <c r="A377" s="26" t="s">
        <v>50</v>
      </c>
      <c r="B377" s="26" t="s">
        <v>78</v>
      </c>
      <c r="C377" s="26">
        <v>157050</v>
      </c>
      <c r="D377" s="26" t="s">
        <v>378</v>
      </c>
      <c r="E377" s="34">
        <v>3856628.25</v>
      </c>
      <c r="F377" s="34">
        <v>3863392.5</v>
      </c>
      <c r="G377" s="34">
        <v>3870156.75</v>
      </c>
      <c r="H377" s="34">
        <v>3876921</v>
      </c>
      <c r="I377" s="34">
        <v>3883685.25</v>
      </c>
      <c r="J377" s="34">
        <v>3562937.52</v>
      </c>
      <c r="K377" s="34">
        <v>3569701.77</v>
      </c>
      <c r="L377" s="34">
        <v>3569955.56</v>
      </c>
      <c r="M377" s="34">
        <v>3576719.81</v>
      </c>
      <c r="N377" s="34">
        <v>3583484.06</v>
      </c>
      <c r="O377" s="34">
        <v>3590248.31</v>
      </c>
      <c r="P377" s="34">
        <v>3597012.56</v>
      </c>
      <c r="Q377" s="34">
        <v>3597012.56</v>
      </c>
    </row>
    <row r="378" spans="1:17" ht="15" thickBot="1" x14ac:dyDescent="0.4">
      <c r="A378" s="26" t="s">
        <v>50</v>
      </c>
      <c r="B378" s="26" t="s">
        <v>78</v>
      </c>
      <c r="C378" s="26">
        <v>157055</v>
      </c>
      <c r="D378" s="26" t="s">
        <v>379</v>
      </c>
      <c r="E378" s="34">
        <v>430815.81</v>
      </c>
      <c r="F378" s="34">
        <v>431778.64</v>
      </c>
      <c r="G378" s="34">
        <v>432741.47</v>
      </c>
      <c r="H378" s="34">
        <v>433704.3</v>
      </c>
      <c r="I378" s="34">
        <v>434667.13</v>
      </c>
      <c r="J378" s="34">
        <v>435666</v>
      </c>
      <c r="K378" s="34">
        <v>436649.75</v>
      </c>
      <c r="L378" s="34">
        <v>437633.5</v>
      </c>
      <c r="M378" s="34">
        <v>438617.25</v>
      </c>
      <c r="N378" s="34">
        <v>439601</v>
      </c>
      <c r="O378" s="34">
        <v>440584.75</v>
      </c>
      <c r="P378" s="34">
        <v>441568.5</v>
      </c>
      <c r="Q378" s="34">
        <v>441568.5</v>
      </c>
    </row>
    <row r="379" spans="1:17" ht="15" thickBot="1" x14ac:dyDescent="0.4">
      <c r="A379" s="26" t="s">
        <v>50</v>
      </c>
      <c r="B379" s="26" t="s">
        <v>78</v>
      </c>
      <c r="C379" s="26">
        <v>160005</v>
      </c>
      <c r="D379" s="26" t="s">
        <v>380</v>
      </c>
      <c r="E379" s="34">
        <v>86016679.650000006</v>
      </c>
      <c r="F379" s="34">
        <v>86016679.650000006</v>
      </c>
      <c r="G379" s="34">
        <v>86016679.650000006</v>
      </c>
      <c r="H379" s="34">
        <v>86016679.650000006</v>
      </c>
      <c r="I379" s="34">
        <v>86097693.890000001</v>
      </c>
      <c r="J379" s="34">
        <v>86097693.890000001</v>
      </c>
      <c r="K379" s="34">
        <v>86097693.890000001</v>
      </c>
      <c r="L379" s="34">
        <v>86097693.890000001</v>
      </c>
      <c r="M379" s="34">
        <v>86028199.769999996</v>
      </c>
      <c r="N379" s="34">
        <v>86099352.170000002</v>
      </c>
      <c r="O379" s="34">
        <v>86606334.930000007</v>
      </c>
      <c r="P379" s="34">
        <v>86606334.930000007</v>
      </c>
      <c r="Q379" s="34">
        <v>86606334.930000007</v>
      </c>
    </row>
    <row r="380" spans="1:17" ht="15" thickBot="1" x14ac:dyDescent="0.4">
      <c r="A380" s="26" t="s">
        <v>50</v>
      </c>
      <c r="B380" s="26" t="s">
        <v>78</v>
      </c>
      <c r="C380" s="26">
        <v>160010</v>
      </c>
      <c r="D380" s="26" t="s">
        <v>381</v>
      </c>
      <c r="E380" s="34">
        <v>-22203.279999999999</v>
      </c>
      <c r="F380" s="34">
        <v>-22203.279999999999</v>
      </c>
      <c r="G380" s="34">
        <v>-22203.279999999999</v>
      </c>
      <c r="H380" s="34">
        <v>-22203.279999999999</v>
      </c>
      <c r="I380" s="34">
        <v>-22203.279999999999</v>
      </c>
      <c r="J380" s="34">
        <v>-22203.279999999999</v>
      </c>
      <c r="K380" s="34">
        <v>-22203.279999999999</v>
      </c>
      <c r="L380" s="34">
        <v>-22203.279999999999</v>
      </c>
      <c r="M380" s="34">
        <v>-22203.279999999999</v>
      </c>
      <c r="N380" s="34">
        <v>-22203.279999999999</v>
      </c>
      <c r="O380" s="34">
        <v>-22203.279999999999</v>
      </c>
      <c r="P380" s="34">
        <v>-22203.279999999999</v>
      </c>
      <c r="Q380" s="34">
        <v>-22203.279999999999</v>
      </c>
    </row>
    <row r="381" spans="1:17" ht="15" thickBot="1" x14ac:dyDescent="0.4">
      <c r="A381" s="26" t="s">
        <v>50</v>
      </c>
      <c r="B381" s="26" t="s">
        <v>78</v>
      </c>
      <c r="C381" s="26">
        <v>160205</v>
      </c>
      <c r="D381" s="26" t="s">
        <v>382</v>
      </c>
      <c r="E381" s="34">
        <v>-13488093.83</v>
      </c>
      <c r="F381" s="34">
        <v>-13702592.720000001</v>
      </c>
      <c r="G381" s="34">
        <v>-13917678.75</v>
      </c>
      <c r="H381" s="34">
        <v>-14133355.23</v>
      </c>
      <c r="I381" s="34">
        <v>-14350233.119999999</v>
      </c>
      <c r="J381" s="34">
        <v>-14567527.119999999</v>
      </c>
      <c r="K381" s="34">
        <v>-14785504.25</v>
      </c>
      <c r="L381" s="34">
        <v>-15004168.439999999</v>
      </c>
      <c r="M381" s="34">
        <v>-15154029.470000001</v>
      </c>
      <c r="N381" s="34">
        <v>-15154029.470000001</v>
      </c>
      <c r="O381" s="34">
        <v>-15621476.99</v>
      </c>
      <c r="P381" s="34">
        <v>-15856270.4</v>
      </c>
      <c r="Q381" s="34">
        <v>-15856270.4</v>
      </c>
    </row>
    <row r="382" spans="1:17" ht="15" thickBot="1" x14ac:dyDescent="0.4">
      <c r="A382" s="26" t="s">
        <v>50</v>
      </c>
      <c r="B382" s="26" t="s">
        <v>78</v>
      </c>
      <c r="C382" s="26">
        <v>163005</v>
      </c>
      <c r="D382" s="26" t="s">
        <v>383</v>
      </c>
      <c r="E382" s="34">
        <v>537990.18000000005</v>
      </c>
      <c r="F382" s="34">
        <v>537990.18000000005</v>
      </c>
      <c r="G382" s="34">
        <v>508211.1</v>
      </c>
      <c r="H382" s="34">
        <v>508211.1</v>
      </c>
      <c r="I382" s="34">
        <v>508211.1</v>
      </c>
      <c r="J382" s="34">
        <v>468505.66</v>
      </c>
      <c r="K382" s="34">
        <v>468505.66</v>
      </c>
      <c r="L382" s="34">
        <v>468505.66</v>
      </c>
      <c r="M382" s="34">
        <v>438726.58</v>
      </c>
      <c r="N382" s="34">
        <v>438726.58</v>
      </c>
      <c r="O382" s="34">
        <v>438726.58</v>
      </c>
      <c r="P382" s="34">
        <v>408947.5</v>
      </c>
      <c r="Q382" s="34">
        <v>408947.5</v>
      </c>
    </row>
    <row r="383" spans="1:17" ht="15" thickBot="1" x14ac:dyDescent="0.4">
      <c r="A383" s="26" t="s">
        <v>50</v>
      </c>
      <c r="B383" s="26" t="s">
        <v>78</v>
      </c>
      <c r="C383" s="26">
        <v>163010</v>
      </c>
      <c r="D383" s="26" t="s">
        <v>384</v>
      </c>
      <c r="E383" s="34">
        <v>133764232.61</v>
      </c>
      <c r="F383" s="34">
        <v>133764232.61</v>
      </c>
      <c r="G383" s="34">
        <v>132650238.77</v>
      </c>
      <c r="H383" s="34">
        <v>132650238.77</v>
      </c>
      <c r="I383" s="34">
        <v>132650238.77</v>
      </c>
      <c r="J383" s="34">
        <v>131576823.98999999</v>
      </c>
      <c r="K383" s="34">
        <v>131576823.98999999</v>
      </c>
      <c r="L383" s="34">
        <v>131576823.98999999</v>
      </c>
      <c r="M383" s="34">
        <v>130513196.78</v>
      </c>
      <c r="N383" s="34">
        <v>130513196.78</v>
      </c>
      <c r="O383" s="34">
        <v>130513196.78</v>
      </c>
      <c r="P383" s="34">
        <v>129472603.59999999</v>
      </c>
      <c r="Q383" s="34">
        <v>129472603.59999999</v>
      </c>
    </row>
    <row r="384" spans="1:17" ht="15" thickBot="1" x14ac:dyDescent="0.4">
      <c r="A384" s="26" t="s">
        <v>50</v>
      </c>
      <c r="B384" s="26" t="s">
        <v>78</v>
      </c>
      <c r="C384" s="26">
        <v>169005</v>
      </c>
      <c r="D384" s="26" t="s">
        <v>385</v>
      </c>
      <c r="E384" s="34">
        <v>14293982.32</v>
      </c>
      <c r="F384" s="34">
        <v>14293982.32</v>
      </c>
      <c r="G384" s="34">
        <v>14293982.32</v>
      </c>
      <c r="H384" s="34">
        <v>14293982.32</v>
      </c>
      <c r="I384" s="34">
        <v>15047429.91</v>
      </c>
      <c r="J384" s="34">
        <v>15047429.91</v>
      </c>
      <c r="K384" s="34">
        <v>15047429.91</v>
      </c>
      <c r="L384" s="34">
        <v>15047429.91</v>
      </c>
      <c r="M384" s="34">
        <v>15047429.91</v>
      </c>
      <c r="N384" s="34">
        <v>15674495.34</v>
      </c>
      <c r="O384" s="34">
        <v>14167395.550000001</v>
      </c>
      <c r="P384" s="34">
        <v>14167395.550000001</v>
      </c>
      <c r="Q384" s="34">
        <v>14167395.550000001</v>
      </c>
    </row>
    <row r="385" spans="1:17" ht="15" thickBot="1" x14ac:dyDescent="0.4">
      <c r="A385" s="26" t="s">
        <v>50</v>
      </c>
      <c r="B385" s="26" t="s">
        <v>78</v>
      </c>
      <c r="C385" s="26">
        <v>169006</v>
      </c>
      <c r="D385" s="26" t="s">
        <v>386</v>
      </c>
      <c r="E385" s="34">
        <v>9423890.2300000004</v>
      </c>
      <c r="F385" s="34">
        <v>10083241.619999999</v>
      </c>
      <c r="G385" s="34">
        <v>11137572</v>
      </c>
      <c r="H385" s="34">
        <v>12011086.41</v>
      </c>
      <c r="I385" s="34">
        <v>13029331.109999999</v>
      </c>
      <c r="J385" s="34">
        <v>14228153.869999999</v>
      </c>
      <c r="K385" s="34">
        <v>15545083.83</v>
      </c>
      <c r="L385" s="34">
        <v>17429534.489999998</v>
      </c>
      <c r="M385" s="34">
        <v>18973923.199999999</v>
      </c>
      <c r="N385" s="34">
        <v>20129912.109999999</v>
      </c>
      <c r="O385" s="34">
        <v>21461479.109999999</v>
      </c>
      <c r="P385" s="34">
        <v>10027010.789999999</v>
      </c>
      <c r="Q385" s="34">
        <v>10027010.789999999</v>
      </c>
    </row>
    <row r="386" spans="1:17" ht="15" thickBot="1" x14ac:dyDescent="0.4">
      <c r="A386" s="26" t="s">
        <v>50</v>
      </c>
      <c r="B386" s="26" t="s">
        <v>78</v>
      </c>
      <c r="C386" s="26">
        <v>169007</v>
      </c>
      <c r="D386" s="26" t="s">
        <v>387</v>
      </c>
      <c r="E386" s="34">
        <v>27964095.84</v>
      </c>
      <c r="F386" s="34">
        <v>29695104.809999999</v>
      </c>
      <c r="G386" s="34">
        <v>29642733.48</v>
      </c>
      <c r="H386" s="34">
        <v>29654014.469999999</v>
      </c>
      <c r="I386" s="34">
        <v>28739519</v>
      </c>
      <c r="J386" s="34">
        <v>28831004.91</v>
      </c>
      <c r="K386" s="34">
        <v>28867363.82</v>
      </c>
      <c r="L386" s="34">
        <v>28957369.449999999</v>
      </c>
      <c r="M386" s="34">
        <v>29617766.079999998</v>
      </c>
      <c r="N386" s="34">
        <v>29621282.09</v>
      </c>
      <c r="O386" s="34">
        <v>30112294.75</v>
      </c>
      <c r="P386" s="34">
        <v>43094773.090000004</v>
      </c>
      <c r="Q386" s="34">
        <v>43094773.090000004</v>
      </c>
    </row>
    <row r="387" spans="1:17" ht="15" thickBot="1" x14ac:dyDescent="0.4">
      <c r="A387" s="26" t="s">
        <v>50</v>
      </c>
      <c r="B387" s="26" t="s">
        <v>78</v>
      </c>
      <c r="C387" s="26">
        <v>169010</v>
      </c>
      <c r="D387" s="26" t="s">
        <v>388</v>
      </c>
      <c r="E387" s="34">
        <v>-7227005.8600000003</v>
      </c>
      <c r="F387" s="34">
        <v>-7878947.2400000002</v>
      </c>
      <c r="G387" s="34">
        <v>-8531333.6199999992</v>
      </c>
      <c r="H387" s="34">
        <v>-9184912.0299999993</v>
      </c>
      <c r="I387" s="34">
        <v>-9840586.8300000001</v>
      </c>
      <c r="J387" s="34">
        <v>-10498198.67</v>
      </c>
      <c r="K387" s="34">
        <v>-11156899.439999999</v>
      </c>
      <c r="L387" s="34">
        <v>-11819151.439999999</v>
      </c>
      <c r="M387" s="34">
        <v>-12686692.560000001</v>
      </c>
      <c r="N387" s="34">
        <v>-13329235.529999999</v>
      </c>
      <c r="O387" s="34">
        <v>-12478469.73</v>
      </c>
      <c r="P387" s="34">
        <v>-15843406.050000001</v>
      </c>
      <c r="Q387" s="34">
        <v>-15843406.050000001</v>
      </c>
    </row>
    <row r="388" spans="1:17" ht="15" thickBot="1" x14ac:dyDescent="0.4">
      <c r="A388" s="26" t="s">
        <v>50</v>
      </c>
      <c r="B388" s="26" t="s">
        <v>78</v>
      </c>
      <c r="C388" s="26">
        <v>169103</v>
      </c>
      <c r="D388" s="26" t="s">
        <v>389</v>
      </c>
      <c r="E388" s="34">
        <v>-818209.53</v>
      </c>
      <c r="F388" s="34">
        <v>-1616049.25</v>
      </c>
      <c r="G388" s="34">
        <v>0.01</v>
      </c>
      <c r="H388" s="34">
        <v>-844335.78</v>
      </c>
      <c r="I388" s="34">
        <v>-1731155.05</v>
      </c>
      <c r="J388" s="34">
        <v>-1371.56</v>
      </c>
      <c r="K388" s="34">
        <v>-880719.13</v>
      </c>
      <c r="L388" s="34">
        <v>-1795002.46</v>
      </c>
      <c r="M388" s="34">
        <v>-1736.37</v>
      </c>
      <c r="N388" s="34">
        <v>-885414.83</v>
      </c>
      <c r="O388" s="34">
        <v>-1769731.04</v>
      </c>
      <c r="P388" s="34">
        <v>0.16</v>
      </c>
      <c r="Q388" s="34">
        <v>0.16</v>
      </c>
    </row>
    <row r="389" spans="1:17" ht="15" thickBot="1" x14ac:dyDescent="0.4">
      <c r="A389" s="26" t="s">
        <v>50</v>
      </c>
      <c r="B389" s="26" t="s">
        <v>78</v>
      </c>
      <c r="C389" s="26">
        <v>169104</v>
      </c>
      <c r="D389" s="26" t="s">
        <v>390</v>
      </c>
      <c r="E389" s="34">
        <v>637196.31000000006</v>
      </c>
      <c r="F389" s="34">
        <v>1220037.56</v>
      </c>
      <c r="G389" s="34">
        <v>523477.26</v>
      </c>
      <c r="H389" s="34">
        <v>545486.52</v>
      </c>
      <c r="I389" s="34">
        <v>220861.48</v>
      </c>
      <c r="J389" s="34">
        <v>-37140.239999999998</v>
      </c>
      <c r="K389" s="34">
        <v>-205646.43</v>
      </c>
      <c r="L389" s="34">
        <v>-605003.93999999994</v>
      </c>
      <c r="M389" s="34">
        <v>-47329.85</v>
      </c>
      <c r="N389" s="34">
        <v>-474093.51</v>
      </c>
      <c r="O389" s="34">
        <v>-873075.68</v>
      </c>
      <c r="P389" s="34">
        <v>0</v>
      </c>
      <c r="Q389" s="34">
        <v>0</v>
      </c>
    </row>
    <row r="390" spans="1:17" ht="15" thickBot="1" x14ac:dyDescent="0.4">
      <c r="A390" s="26" t="s">
        <v>50</v>
      </c>
      <c r="B390" s="26" t="s">
        <v>78</v>
      </c>
      <c r="C390" s="26">
        <v>169105</v>
      </c>
      <c r="D390" s="26" t="s">
        <v>391</v>
      </c>
      <c r="E390" s="34">
        <v>0</v>
      </c>
      <c r="F390" s="34">
        <v>0</v>
      </c>
      <c r="G390" s="34">
        <v>2841469.43</v>
      </c>
      <c r="H390" s="34">
        <v>0</v>
      </c>
      <c r="I390" s="34">
        <v>0</v>
      </c>
      <c r="J390" s="34">
        <v>2786002.36</v>
      </c>
      <c r="K390" s="34">
        <v>0</v>
      </c>
      <c r="L390" s="34">
        <v>0</v>
      </c>
      <c r="M390" s="34">
        <v>3223088.6</v>
      </c>
      <c r="N390" s="34">
        <v>0</v>
      </c>
      <c r="O390" s="34">
        <v>0</v>
      </c>
      <c r="P390" s="34">
        <v>2766560.51</v>
      </c>
      <c r="Q390" s="34">
        <v>2766560.51</v>
      </c>
    </row>
    <row r="391" spans="1:17" ht="15" thickBot="1" x14ac:dyDescent="0.4">
      <c r="A391" s="26" t="s">
        <v>50</v>
      </c>
      <c r="B391" s="26" t="s">
        <v>78</v>
      </c>
      <c r="C391" s="26">
        <v>169110</v>
      </c>
      <c r="D391" s="26" t="s">
        <v>392</v>
      </c>
      <c r="E391" s="34">
        <v>0</v>
      </c>
      <c r="F391" s="34">
        <v>0</v>
      </c>
      <c r="G391" s="34">
        <v>2084662</v>
      </c>
      <c r="H391" s="34">
        <v>0</v>
      </c>
      <c r="I391" s="34">
        <v>0</v>
      </c>
      <c r="J391" s="34">
        <v>2062670</v>
      </c>
      <c r="K391" s="34">
        <v>0</v>
      </c>
      <c r="L391" s="34">
        <v>0</v>
      </c>
      <c r="M391" s="34">
        <v>2066815</v>
      </c>
      <c r="N391" s="34">
        <v>0</v>
      </c>
      <c r="O391" s="34">
        <v>0</v>
      </c>
      <c r="P391" s="34">
        <v>2104872</v>
      </c>
      <c r="Q391" s="34">
        <v>2104872</v>
      </c>
    </row>
    <row r="392" spans="1:17" ht="15" thickBot="1" x14ac:dyDescent="0.4">
      <c r="A392" s="26" t="s">
        <v>50</v>
      </c>
      <c r="B392" s="26" t="s">
        <v>78</v>
      </c>
      <c r="C392" s="26">
        <v>169115</v>
      </c>
      <c r="D392" s="26" t="s">
        <v>393</v>
      </c>
      <c r="E392" s="34">
        <v>1364158.88</v>
      </c>
      <c r="F392" s="34">
        <v>1333525.8500000001</v>
      </c>
      <c r="G392" s="34">
        <v>1303217.82</v>
      </c>
      <c r="H392" s="34">
        <v>1272909.79</v>
      </c>
      <c r="I392" s="34">
        <v>1242601.76</v>
      </c>
      <c r="J392" s="34">
        <v>1212293.73</v>
      </c>
      <c r="K392" s="34">
        <v>1181985.7</v>
      </c>
      <c r="L392" s="34">
        <v>1151677.67</v>
      </c>
      <c r="M392" s="34">
        <v>1121369.6399999999</v>
      </c>
      <c r="N392" s="34">
        <v>1091061.6100000001</v>
      </c>
      <c r="O392" s="34">
        <v>1060285.53</v>
      </c>
      <c r="P392" s="34">
        <v>1029509.45</v>
      </c>
      <c r="Q392" s="34">
        <v>1029509.45</v>
      </c>
    </row>
    <row r="393" spans="1:17" ht="15" thickBot="1" x14ac:dyDescent="0.4">
      <c r="A393" s="26" t="s">
        <v>50</v>
      </c>
      <c r="B393" s="26" t="s">
        <v>78</v>
      </c>
      <c r="C393" s="26">
        <v>169120</v>
      </c>
      <c r="D393" s="26" t="s">
        <v>394</v>
      </c>
      <c r="E393" s="34">
        <v>3812531</v>
      </c>
      <c r="F393" s="34">
        <v>3826531</v>
      </c>
      <c r="G393" s="34">
        <v>3980531</v>
      </c>
      <c r="H393" s="34">
        <v>3989531</v>
      </c>
      <c r="I393" s="34">
        <v>3997631</v>
      </c>
      <c r="J393" s="34">
        <v>4117356</v>
      </c>
      <c r="K393" s="34">
        <v>4122856</v>
      </c>
      <c r="L393" s="34">
        <v>4132356</v>
      </c>
      <c r="M393" s="34">
        <v>4259156</v>
      </c>
      <c r="N393" s="34">
        <v>4268156</v>
      </c>
      <c r="O393" s="34">
        <v>4274656</v>
      </c>
      <c r="P393" s="34">
        <v>4407831</v>
      </c>
      <c r="Q393" s="34">
        <v>4407831</v>
      </c>
    </row>
    <row r="394" spans="1:17" ht="15" thickBot="1" x14ac:dyDescent="0.4">
      <c r="A394" s="26" t="s">
        <v>50</v>
      </c>
      <c r="B394" s="26" t="s">
        <v>78</v>
      </c>
      <c r="C394" s="26">
        <v>169125</v>
      </c>
      <c r="D394" s="26" t="s">
        <v>395</v>
      </c>
      <c r="E394" s="34">
        <v>-222130.45</v>
      </c>
      <c r="F394" s="34">
        <v>-222130.45</v>
      </c>
      <c r="G394" s="34">
        <v>-246808.13</v>
      </c>
      <c r="H394" s="34">
        <v>-246808.13</v>
      </c>
      <c r="I394" s="34">
        <v>-246808.13</v>
      </c>
      <c r="J394" s="34">
        <v>-273523.46999999997</v>
      </c>
      <c r="K394" s="34">
        <v>-273523.46999999997</v>
      </c>
      <c r="L394" s="34">
        <v>-273523.46999999997</v>
      </c>
      <c r="M394" s="34">
        <v>-301171.71000000002</v>
      </c>
      <c r="N394" s="34">
        <v>-301171.71000000002</v>
      </c>
      <c r="O394" s="34">
        <v>-301171.71000000002</v>
      </c>
      <c r="P394" s="34">
        <v>-329798.07</v>
      </c>
      <c r="Q394" s="34">
        <v>-329798.07</v>
      </c>
    </row>
    <row r="395" spans="1:17" ht="15" thickBot="1" x14ac:dyDescent="0.4">
      <c r="A395" s="26" t="s">
        <v>50</v>
      </c>
      <c r="B395" s="26" t="s">
        <v>78</v>
      </c>
      <c r="C395" s="26">
        <v>169130</v>
      </c>
      <c r="D395" s="26" t="s">
        <v>396</v>
      </c>
      <c r="E395" s="34">
        <v>3352903</v>
      </c>
      <c r="F395" s="34">
        <v>3512653</v>
      </c>
      <c r="G395" s="34">
        <v>3568128</v>
      </c>
      <c r="H395" s="34">
        <v>3568128</v>
      </c>
      <c r="I395" s="34">
        <v>3802778</v>
      </c>
      <c r="J395" s="34">
        <v>3988738</v>
      </c>
      <c r="K395" s="34">
        <v>3990538</v>
      </c>
      <c r="L395" s="34">
        <v>3990538</v>
      </c>
      <c r="M395" s="34">
        <v>4015738</v>
      </c>
      <c r="N395" s="34">
        <v>4015738</v>
      </c>
      <c r="O395" s="34">
        <v>4015738</v>
      </c>
      <c r="P395" s="34">
        <v>4334419.29</v>
      </c>
      <c r="Q395" s="34">
        <v>4334419.29</v>
      </c>
    </row>
    <row r="396" spans="1:17" ht="15" thickBot="1" x14ac:dyDescent="0.4">
      <c r="A396" s="26" t="s">
        <v>50</v>
      </c>
      <c r="B396" s="26" t="s">
        <v>78</v>
      </c>
      <c r="C396" s="26">
        <v>169135</v>
      </c>
      <c r="D396" s="26" t="s">
        <v>397</v>
      </c>
      <c r="E396" s="34">
        <v>-174499.42</v>
      </c>
      <c r="F396" s="34">
        <v>-174499.42</v>
      </c>
      <c r="G396" s="34">
        <v>-197114.28</v>
      </c>
      <c r="H396" s="34">
        <v>-197114.28</v>
      </c>
      <c r="I396" s="34">
        <v>-197114.28</v>
      </c>
      <c r="J396" s="34">
        <v>-225263.48</v>
      </c>
      <c r="K396" s="34">
        <v>-225263.48</v>
      </c>
      <c r="L396" s="34">
        <v>-225263.48</v>
      </c>
      <c r="M396" s="34">
        <v>-253767.94</v>
      </c>
      <c r="N396" s="34">
        <v>-253767.94</v>
      </c>
      <c r="O396" s="34">
        <v>-253767.94</v>
      </c>
      <c r="P396" s="34">
        <v>-284368.99</v>
      </c>
      <c r="Q396" s="34">
        <v>-284368.99</v>
      </c>
    </row>
    <row r="397" spans="1:17" ht="15" thickBot="1" x14ac:dyDescent="0.4">
      <c r="A397" s="26" t="s">
        <v>50</v>
      </c>
      <c r="B397" s="26" t="s">
        <v>78</v>
      </c>
      <c r="C397" s="26">
        <v>169136</v>
      </c>
      <c r="D397" s="26" t="s">
        <v>398</v>
      </c>
      <c r="E397" s="34">
        <v>242000</v>
      </c>
      <c r="F397" s="34">
        <v>242000</v>
      </c>
      <c r="G397" s="34">
        <v>242000</v>
      </c>
      <c r="H397" s="34">
        <v>290000</v>
      </c>
      <c r="I397" s="34">
        <v>300000</v>
      </c>
      <c r="J397" s="34">
        <v>300000</v>
      </c>
      <c r="K397" s="34">
        <v>300000</v>
      </c>
      <c r="L397" s="34">
        <v>300000</v>
      </c>
      <c r="M397" s="34">
        <v>330000</v>
      </c>
      <c r="N397" s="34">
        <v>330000</v>
      </c>
      <c r="O397" s="34">
        <v>330000</v>
      </c>
      <c r="P397" s="34">
        <v>330000</v>
      </c>
      <c r="Q397" s="34">
        <v>330000</v>
      </c>
    </row>
    <row r="398" spans="1:17" ht="15" thickBot="1" x14ac:dyDescent="0.4">
      <c r="A398" s="26" t="s">
        <v>50</v>
      </c>
      <c r="B398" s="26" t="s">
        <v>78</v>
      </c>
      <c r="C398" s="26">
        <v>169137</v>
      </c>
      <c r="D398" s="26" t="s">
        <v>399</v>
      </c>
      <c r="E398" s="34">
        <v>-65.790000000000006</v>
      </c>
      <c r="F398" s="34">
        <v>-65.790000000000006</v>
      </c>
      <c r="G398" s="34">
        <v>-1657.89</v>
      </c>
      <c r="H398" s="34">
        <v>-1657.89</v>
      </c>
      <c r="I398" s="34">
        <v>-1657.89</v>
      </c>
      <c r="J398" s="34">
        <v>-3631.57</v>
      </c>
      <c r="K398" s="34">
        <v>-3631.57</v>
      </c>
      <c r="L398" s="34">
        <v>-3631.57</v>
      </c>
      <c r="M398" s="34">
        <v>-5802.62</v>
      </c>
      <c r="N398" s="34">
        <v>-5802.62</v>
      </c>
      <c r="O398" s="34">
        <v>-5802.62</v>
      </c>
      <c r="P398" s="34">
        <v>-7973.67</v>
      </c>
      <c r="Q398" s="34">
        <v>-7973.67</v>
      </c>
    </row>
    <row r="399" spans="1:17" ht="15" thickBot="1" x14ac:dyDescent="0.4">
      <c r="A399" s="26" t="s">
        <v>50</v>
      </c>
      <c r="B399" s="26" t="s">
        <v>78</v>
      </c>
      <c r="C399" s="26">
        <v>169140</v>
      </c>
      <c r="D399" s="26" t="s">
        <v>400</v>
      </c>
      <c r="E399" s="34">
        <v>0</v>
      </c>
      <c r="F399" s="34">
        <v>-15070</v>
      </c>
      <c r="G399" s="34">
        <v>-15070</v>
      </c>
      <c r="H399" s="34">
        <v>-14470</v>
      </c>
      <c r="I399" s="34">
        <v>-15070</v>
      </c>
      <c r="J399" s="34">
        <v>-15070</v>
      </c>
      <c r="K399" s="34">
        <v>-15070</v>
      </c>
      <c r="L399" s="34">
        <v>-29456</v>
      </c>
      <c r="M399" s="34">
        <v>-15070</v>
      </c>
      <c r="N399" s="34">
        <v>-15070</v>
      </c>
      <c r="O399" s="34">
        <v>-15070</v>
      </c>
      <c r="P399" s="34">
        <v>0</v>
      </c>
      <c r="Q399" s="34">
        <v>0</v>
      </c>
    </row>
    <row r="400" spans="1:17" ht="15" thickBot="1" x14ac:dyDescent="0.4">
      <c r="A400" s="26" t="s">
        <v>50</v>
      </c>
      <c r="B400" s="26" t="s">
        <v>78</v>
      </c>
      <c r="C400" s="26">
        <v>169150</v>
      </c>
      <c r="D400" s="26" t="s">
        <v>402</v>
      </c>
      <c r="E400" s="34">
        <v>74718.39</v>
      </c>
      <c r="F400" s="34">
        <v>64211.199999999997</v>
      </c>
      <c r="G400" s="34">
        <v>48395.35</v>
      </c>
      <c r="H400" s="34">
        <v>68232.78</v>
      </c>
      <c r="I400" s="34">
        <v>84363.46</v>
      </c>
      <c r="J400" s="34">
        <v>83791.78</v>
      </c>
      <c r="K400" s="34">
        <v>87356.99</v>
      </c>
      <c r="L400" s="34">
        <v>80872.800000000003</v>
      </c>
      <c r="M400" s="34">
        <v>86355.21</v>
      </c>
      <c r="N400" s="34">
        <v>73615.17</v>
      </c>
      <c r="O400" s="34">
        <v>37783.050000000003</v>
      </c>
      <c r="P400" s="34">
        <v>2569.81</v>
      </c>
      <c r="Q400" s="34">
        <v>2569.81</v>
      </c>
    </row>
    <row r="401" spans="1:17" ht="15" thickBot="1" x14ac:dyDescent="0.4">
      <c r="A401" s="26" t="s">
        <v>50</v>
      </c>
      <c r="B401" s="26" t="s">
        <v>78</v>
      </c>
      <c r="C401" s="26">
        <v>169155</v>
      </c>
      <c r="D401" s="26" t="s">
        <v>403</v>
      </c>
      <c r="E401" s="34">
        <v>0</v>
      </c>
      <c r="F401" s="34">
        <v>0</v>
      </c>
      <c r="G401" s="34">
        <v>0</v>
      </c>
      <c r="H401" s="34">
        <v>0</v>
      </c>
      <c r="I401" s="34">
        <v>0</v>
      </c>
      <c r="J401" s="34">
        <v>0</v>
      </c>
      <c r="K401" s="34">
        <v>0</v>
      </c>
      <c r="L401" s="34">
        <v>0</v>
      </c>
      <c r="M401" s="34">
        <v>0</v>
      </c>
      <c r="N401" s="34">
        <v>0</v>
      </c>
      <c r="O401" s="34">
        <v>0</v>
      </c>
      <c r="P401" s="34">
        <v>0</v>
      </c>
      <c r="Q401" s="34">
        <v>0</v>
      </c>
    </row>
    <row r="402" spans="1:17" ht="15" thickBot="1" x14ac:dyDescent="0.4">
      <c r="A402" s="26" t="s">
        <v>50</v>
      </c>
      <c r="B402" s="26" t="s">
        <v>78</v>
      </c>
      <c r="C402" s="26">
        <v>169165</v>
      </c>
      <c r="D402" s="26" t="s">
        <v>404</v>
      </c>
      <c r="E402" s="34">
        <v>4663822.68</v>
      </c>
      <c r="F402" s="34">
        <v>5356878.42</v>
      </c>
      <c r="G402" s="34">
        <v>5553088.29</v>
      </c>
      <c r="H402" s="34">
        <v>5817815.6699999999</v>
      </c>
      <c r="I402" s="34">
        <v>4136678.64</v>
      </c>
      <c r="J402" s="34">
        <v>4270244.37</v>
      </c>
      <c r="K402" s="34">
        <v>4611129.74</v>
      </c>
      <c r="L402" s="34">
        <v>4740466.79</v>
      </c>
      <c r="M402" s="34">
        <v>5038332.78</v>
      </c>
      <c r="N402" s="34">
        <v>5706192.5099999998</v>
      </c>
      <c r="O402" s="34">
        <v>6220030.9900000002</v>
      </c>
      <c r="P402" s="34">
        <v>6652235.3899999997</v>
      </c>
      <c r="Q402" s="34">
        <v>6652235.3899999997</v>
      </c>
    </row>
    <row r="403" spans="1:17" ht="15" thickBot="1" x14ac:dyDescent="0.4">
      <c r="A403" s="26" t="s">
        <v>50</v>
      </c>
      <c r="B403" s="26" t="s">
        <v>78</v>
      </c>
      <c r="C403" s="26">
        <v>169175</v>
      </c>
      <c r="D403" s="26" t="s">
        <v>406</v>
      </c>
      <c r="E403" s="34">
        <v>-306043.73</v>
      </c>
      <c r="F403" s="34">
        <v>-287478.56</v>
      </c>
      <c r="G403" s="34">
        <v>237088.52</v>
      </c>
      <c r="H403" s="34">
        <v>-122784.38</v>
      </c>
      <c r="I403" s="34">
        <v>-113530.35</v>
      </c>
      <c r="J403" s="34">
        <v>0</v>
      </c>
      <c r="K403" s="34">
        <v>-102736</v>
      </c>
      <c r="L403" s="34">
        <v>-98432.86</v>
      </c>
      <c r="M403" s="34">
        <v>0</v>
      </c>
      <c r="N403" s="34">
        <v>-87941.13</v>
      </c>
      <c r="O403" s="34">
        <v>-76509.440000000002</v>
      </c>
      <c r="P403" s="34">
        <v>292932.36</v>
      </c>
      <c r="Q403" s="34">
        <v>292932.36</v>
      </c>
    </row>
    <row r="404" spans="1:17" ht="15" thickBot="1" x14ac:dyDescent="0.4">
      <c r="A404" s="26" t="s">
        <v>50</v>
      </c>
      <c r="B404" s="26" t="s">
        <v>78</v>
      </c>
      <c r="C404" s="26">
        <v>169180</v>
      </c>
      <c r="D404" s="26" t="s">
        <v>407</v>
      </c>
      <c r="E404" s="34">
        <v>-366108.27</v>
      </c>
      <c r="F404" s="34">
        <v>-302552.88</v>
      </c>
      <c r="G404" s="34">
        <v>-237088.52</v>
      </c>
      <c r="H404" s="34">
        <v>-182333.58</v>
      </c>
      <c r="I404" s="34">
        <v>-151002.82999999999</v>
      </c>
      <c r="J404" s="34">
        <v>0</v>
      </c>
      <c r="K404" s="34">
        <v>-115250.6</v>
      </c>
      <c r="L404" s="34">
        <v>-100786.13</v>
      </c>
      <c r="M404" s="34">
        <v>0</v>
      </c>
      <c r="N404" s="34">
        <v>-65178.5</v>
      </c>
      <c r="O404" s="34">
        <v>-25946.9</v>
      </c>
      <c r="P404" s="34">
        <v>261270.18</v>
      </c>
      <c r="Q404" s="34">
        <v>261270.18</v>
      </c>
    </row>
    <row r="405" spans="1:17" ht="15" thickBot="1" x14ac:dyDescent="0.4">
      <c r="A405" s="26" t="s">
        <v>50</v>
      </c>
      <c r="B405" s="26" t="s">
        <v>78</v>
      </c>
      <c r="C405" s="26">
        <v>169185</v>
      </c>
      <c r="D405" s="26" t="s">
        <v>408</v>
      </c>
      <c r="E405" s="34">
        <v>4184.21</v>
      </c>
      <c r="F405" s="34">
        <v>734670.03</v>
      </c>
      <c r="G405" s="34">
        <v>0</v>
      </c>
      <c r="H405" s="34">
        <v>1213051.52</v>
      </c>
      <c r="I405" s="34">
        <v>127578.58</v>
      </c>
      <c r="J405" s="34">
        <v>0</v>
      </c>
      <c r="K405" s="34">
        <v>949.04</v>
      </c>
      <c r="L405" s="34">
        <v>988.04</v>
      </c>
      <c r="M405" s="34">
        <v>0</v>
      </c>
      <c r="N405" s="34">
        <v>836.6</v>
      </c>
      <c r="O405" s="34">
        <v>2546.23</v>
      </c>
      <c r="P405" s="34">
        <v>4836.18</v>
      </c>
      <c r="Q405" s="34">
        <v>4836.18</v>
      </c>
    </row>
    <row r="406" spans="1:17" ht="15" thickBot="1" x14ac:dyDescent="0.4">
      <c r="A406" s="26" t="s">
        <v>50</v>
      </c>
      <c r="B406" s="26" t="s">
        <v>78</v>
      </c>
      <c r="C406" s="26">
        <v>169503</v>
      </c>
      <c r="D406" s="26" t="s">
        <v>409</v>
      </c>
      <c r="E406" s="34">
        <v>1259941.01</v>
      </c>
      <c r="F406" s="34">
        <v>1259941.01</v>
      </c>
      <c r="G406" s="34">
        <v>1259941.01</v>
      </c>
      <c r="H406" s="34">
        <v>1259941.01</v>
      </c>
      <c r="I406" s="34">
        <v>1259941.01</v>
      </c>
      <c r="J406" s="34">
        <v>1259941.01</v>
      </c>
      <c r="K406" s="34">
        <v>1259941.01</v>
      </c>
      <c r="L406" s="34">
        <v>1259941.01</v>
      </c>
      <c r="M406" s="34">
        <v>1259941.01</v>
      </c>
      <c r="N406" s="34">
        <v>1259941.01</v>
      </c>
      <c r="O406" s="34">
        <v>1259941.01</v>
      </c>
      <c r="P406" s="34">
        <v>1259941.01</v>
      </c>
      <c r="Q406" s="34">
        <v>1259941.01</v>
      </c>
    </row>
    <row r="407" spans="1:17" ht="15" thickBot="1" x14ac:dyDescent="0.4">
      <c r="A407" s="26" t="s">
        <v>50</v>
      </c>
      <c r="B407" s="26" t="s">
        <v>78</v>
      </c>
      <c r="C407" s="26">
        <v>169504</v>
      </c>
      <c r="D407" s="26" t="s">
        <v>410</v>
      </c>
      <c r="E407" s="34">
        <v>-1226981.55</v>
      </c>
      <c r="F407" s="34">
        <v>-1226981.55</v>
      </c>
      <c r="G407" s="34">
        <v>-1226981.55</v>
      </c>
      <c r="H407" s="34">
        <v>-1226981.55</v>
      </c>
      <c r="I407" s="34">
        <v>-1226981.55</v>
      </c>
      <c r="J407" s="34">
        <v>-1226981.55</v>
      </c>
      <c r="K407" s="34">
        <v>-1226981.55</v>
      </c>
      <c r="L407" s="34">
        <v>-1226981.55</v>
      </c>
      <c r="M407" s="34">
        <v>-1226981.55</v>
      </c>
      <c r="N407" s="34">
        <v>-1226981.55</v>
      </c>
      <c r="O407" s="34">
        <v>-1226981.55</v>
      </c>
      <c r="P407" s="34">
        <v>-1226981.55</v>
      </c>
      <c r="Q407" s="34">
        <v>-1226981.55</v>
      </c>
    </row>
    <row r="408" spans="1:17" ht="15" thickBot="1" x14ac:dyDescent="0.4">
      <c r="A408" s="26" t="s">
        <v>50</v>
      </c>
      <c r="B408" s="26" t="s">
        <v>78</v>
      </c>
      <c r="C408" s="26">
        <v>169505</v>
      </c>
      <c r="D408" s="26" t="s">
        <v>411</v>
      </c>
      <c r="E408" s="34">
        <v>1226981.55</v>
      </c>
      <c r="F408" s="34">
        <v>1226981.55</v>
      </c>
      <c r="G408" s="34">
        <v>1226981.55</v>
      </c>
      <c r="H408" s="34">
        <v>1226981.55</v>
      </c>
      <c r="I408" s="34">
        <v>1226981.55</v>
      </c>
      <c r="J408" s="34">
        <v>1226981.55</v>
      </c>
      <c r="K408" s="34">
        <v>1226981.55</v>
      </c>
      <c r="L408" s="34">
        <v>1226981.55</v>
      </c>
      <c r="M408" s="34">
        <v>1226981.55</v>
      </c>
      <c r="N408" s="34">
        <v>1226981.55</v>
      </c>
      <c r="O408" s="34">
        <v>1226981.55</v>
      </c>
      <c r="P408" s="34">
        <v>1226981.55</v>
      </c>
      <c r="Q408" s="34">
        <v>1226981.55</v>
      </c>
    </row>
    <row r="409" spans="1:17" ht="15" thickBot="1" x14ac:dyDescent="0.4">
      <c r="A409" s="26" t="s">
        <v>50</v>
      </c>
      <c r="B409" s="26" t="s">
        <v>78</v>
      </c>
      <c r="C409" s="26">
        <v>169506</v>
      </c>
      <c r="D409" s="26" t="s">
        <v>412</v>
      </c>
      <c r="E409" s="34">
        <v>-1259941.01</v>
      </c>
      <c r="F409" s="34">
        <v>-1259941.01</v>
      </c>
      <c r="G409" s="34">
        <v>-1259941.01</v>
      </c>
      <c r="H409" s="34">
        <v>-1259941.01</v>
      </c>
      <c r="I409" s="34">
        <v>-1259941.01</v>
      </c>
      <c r="J409" s="34">
        <v>-1259941.01</v>
      </c>
      <c r="K409" s="34">
        <v>-1259941.01</v>
      </c>
      <c r="L409" s="34">
        <v>-1259941.01</v>
      </c>
      <c r="M409" s="34">
        <v>-1259941.01</v>
      </c>
      <c r="N409" s="34">
        <v>-1259941.01</v>
      </c>
      <c r="O409" s="34">
        <v>-1259941.01</v>
      </c>
      <c r="P409" s="34">
        <v>-1259941.01</v>
      </c>
      <c r="Q409" s="34">
        <v>-1259941.01</v>
      </c>
    </row>
    <row r="410" spans="1:17" ht="15" thickBot="1" x14ac:dyDescent="0.4">
      <c r="A410" s="26" t="s">
        <v>50</v>
      </c>
      <c r="B410" s="26" t="s">
        <v>78</v>
      </c>
      <c r="C410" s="26">
        <v>169507</v>
      </c>
      <c r="D410" s="26" t="s">
        <v>413</v>
      </c>
      <c r="E410" s="34">
        <v>516129.58</v>
      </c>
      <c r="F410" s="34">
        <v>516129.58</v>
      </c>
      <c r="G410" s="34">
        <v>516129.58</v>
      </c>
      <c r="H410" s="34">
        <v>516129.58</v>
      </c>
      <c r="I410" s="34">
        <v>516129.58</v>
      </c>
      <c r="J410" s="34">
        <v>516129.58</v>
      </c>
      <c r="K410" s="34">
        <v>516129.58</v>
      </c>
      <c r="L410" s="34">
        <v>516129.58</v>
      </c>
      <c r="M410" s="34">
        <v>516129.58</v>
      </c>
      <c r="N410" s="34">
        <v>516129.58</v>
      </c>
      <c r="O410" s="34">
        <v>516129.58</v>
      </c>
      <c r="P410" s="34">
        <v>516129.58</v>
      </c>
      <c r="Q410" s="34">
        <v>516129.58</v>
      </c>
    </row>
    <row r="411" spans="1:17" ht="15" thickBot="1" x14ac:dyDescent="0.4">
      <c r="A411" s="26" t="s">
        <v>50</v>
      </c>
      <c r="B411" s="26" t="s">
        <v>78</v>
      </c>
      <c r="C411" s="26">
        <v>169508</v>
      </c>
      <c r="D411" s="26" t="s">
        <v>414</v>
      </c>
      <c r="E411" s="34">
        <v>-8602.16</v>
      </c>
      <c r="F411" s="34">
        <v>-60060.52</v>
      </c>
      <c r="G411" s="34">
        <v>-68665.59</v>
      </c>
      <c r="H411" s="34">
        <v>-77270.67</v>
      </c>
      <c r="I411" s="34">
        <v>-85875.75</v>
      </c>
      <c r="J411" s="34">
        <v>-94480.83</v>
      </c>
      <c r="K411" s="34">
        <v>-103085.91</v>
      </c>
      <c r="L411" s="34">
        <v>-111690.99</v>
      </c>
      <c r="M411" s="34">
        <v>-120296.07</v>
      </c>
      <c r="N411" s="34">
        <v>-128901.15</v>
      </c>
      <c r="O411" s="34">
        <v>-137506.23000000001</v>
      </c>
      <c r="P411" s="34">
        <v>-146111.31</v>
      </c>
      <c r="Q411" s="34">
        <v>-146111.31</v>
      </c>
    </row>
    <row r="412" spans="1:17" ht="15" thickBot="1" x14ac:dyDescent="0.4">
      <c r="A412" s="26" t="s">
        <v>50</v>
      </c>
      <c r="B412" s="26" t="s">
        <v>78</v>
      </c>
      <c r="C412" s="26">
        <v>169509</v>
      </c>
      <c r="D412" s="26" t="s">
        <v>415</v>
      </c>
      <c r="E412" s="34">
        <v>204968.21</v>
      </c>
      <c r="F412" s="34">
        <v>204968.21</v>
      </c>
      <c r="G412" s="34">
        <v>204968.21</v>
      </c>
      <c r="H412" s="34">
        <v>204968.21</v>
      </c>
      <c r="I412" s="34">
        <v>204968.21</v>
      </c>
      <c r="J412" s="34">
        <v>204968.21</v>
      </c>
      <c r="K412" s="34">
        <v>204968.21</v>
      </c>
      <c r="L412" s="34">
        <v>204968.21</v>
      </c>
      <c r="M412" s="34">
        <v>204968.21</v>
      </c>
      <c r="N412" s="34">
        <v>204968.21</v>
      </c>
      <c r="O412" s="34">
        <v>204968.21</v>
      </c>
      <c r="P412" s="34">
        <v>204968.21</v>
      </c>
      <c r="Q412" s="34">
        <v>204968.21</v>
      </c>
    </row>
    <row r="413" spans="1:17" ht="15" thickBot="1" x14ac:dyDescent="0.4">
      <c r="A413" s="26" t="s">
        <v>50</v>
      </c>
      <c r="B413" s="26" t="s">
        <v>78</v>
      </c>
      <c r="C413" s="26">
        <v>169510</v>
      </c>
      <c r="D413" s="26" t="s">
        <v>416</v>
      </c>
      <c r="E413" s="34">
        <v>258166.86</v>
      </c>
      <c r="F413" s="34">
        <v>258166.86</v>
      </c>
      <c r="G413" s="34">
        <v>258166.86</v>
      </c>
      <c r="H413" s="34">
        <v>258166.86</v>
      </c>
      <c r="I413" s="34">
        <v>258166.86</v>
      </c>
      <c r="J413" s="34">
        <v>258166.86</v>
      </c>
      <c r="K413" s="34">
        <v>258166.86</v>
      </c>
      <c r="L413" s="34">
        <v>258166.86</v>
      </c>
      <c r="M413" s="34">
        <v>258166.86</v>
      </c>
      <c r="N413" s="34">
        <v>258166.86</v>
      </c>
      <c r="O413" s="34">
        <v>258166.86</v>
      </c>
      <c r="P413" s="34">
        <v>258166.86</v>
      </c>
      <c r="Q413" s="34">
        <v>258166.86</v>
      </c>
    </row>
    <row r="414" spans="1:17" ht="15" thickBot="1" x14ac:dyDescent="0.4">
      <c r="A414" s="26" t="s">
        <v>50</v>
      </c>
      <c r="B414" s="26" t="s">
        <v>78</v>
      </c>
      <c r="C414" s="26">
        <v>169511</v>
      </c>
      <c r="D414" s="26" t="s">
        <v>417</v>
      </c>
      <c r="E414" s="34">
        <v>-4302.78</v>
      </c>
      <c r="F414" s="34">
        <v>-30042.14</v>
      </c>
      <c r="G414" s="34">
        <v>-34346.379999999997</v>
      </c>
      <c r="H414" s="34">
        <v>-38650.620000000003</v>
      </c>
      <c r="I414" s="34">
        <v>-42954.86</v>
      </c>
      <c r="J414" s="34">
        <v>-47259.1</v>
      </c>
      <c r="K414" s="34">
        <v>-51563.34</v>
      </c>
      <c r="L414" s="34">
        <v>-55867.58</v>
      </c>
      <c r="M414" s="34">
        <v>-60171.82</v>
      </c>
      <c r="N414" s="34">
        <v>-64476.06</v>
      </c>
      <c r="O414" s="34">
        <v>-68780.3</v>
      </c>
      <c r="P414" s="34">
        <v>-73084.539999999994</v>
      </c>
      <c r="Q414" s="34">
        <v>-73084.539999999994</v>
      </c>
    </row>
    <row r="415" spans="1:17" ht="15" thickBot="1" x14ac:dyDescent="0.4">
      <c r="A415" s="26" t="s">
        <v>50</v>
      </c>
      <c r="B415" s="26" t="s">
        <v>78</v>
      </c>
      <c r="C415" s="26">
        <v>169512</v>
      </c>
      <c r="D415" s="26" t="s">
        <v>418</v>
      </c>
      <c r="E415" s="34">
        <v>-181048.54</v>
      </c>
      <c r="F415" s="34">
        <v>-184465.64</v>
      </c>
      <c r="G415" s="34">
        <v>-187882.74</v>
      </c>
      <c r="H415" s="34">
        <v>-191299.83</v>
      </c>
      <c r="I415" s="34">
        <v>-194716.93</v>
      </c>
      <c r="J415" s="34">
        <v>-198134.02</v>
      </c>
      <c r="K415" s="34">
        <v>-201551.12</v>
      </c>
      <c r="L415" s="34">
        <v>-204968.21</v>
      </c>
      <c r="M415" s="34">
        <v>-204968.21</v>
      </c>
      <c r="N415" s="34">
        <v>-204968.21</v>
      </c>
      <c r="O415" s="34">
        <v>-204968.21</v>
      </c>
      <c r="P415" s="34">
        <v>-204968.21</v>
      </c>
      <c r="Q415" s="34">
        <v>-204968.21</v>
      </c>
    </row>
    <row r="416" spans="1:17" ht="15" thickBot="1" x14ac:dyDescent="0.4">
      <c r="A416" s="26" t="s">
        <v>50</v>
      </c>
      <c r="B416" s="26" t="s">
        <v>78</v>
      </c>
      <c r="C416" s="26">
        <v>169515</v>
      </c>
      <c r="D416" s="26" t="s">
        <v>419</v>
      </c>
      <c r="E416" s="34">
        <v>735437.18</v>
      </c>
      <c r="F416" s="34">
        <v>735437.18</v>
      </c>
      <c r="G416" s="34">
        <v>735437.18</v>
      </c>
      <c r="H416" s="34">
        <v>735437.18</v>
      </c>
      <c r="I416" s="34">
        <v>735437.18</v>
      </c>
      <c r="J416" s="34">
        <v>735437.18</v>
      </c>
      <c r="K416" s="34">
        <v>735437.18</v>
      </c>
      <c r="L416" s="34">
        <v>735437.18</v>
      </c>
      <c r="M416" s="34">
        <v>735437.18</v>
      </c>
      <c r="N416" s="34">
        <v>735437.18</v>
      </c>
      <c r="O416" s="34">
        <v>735437.18</v>
      </c>
      <c r="P416" s="34">
        <v>735437.18</v>
      </c>
      <c r="Q416" s="34">
        <v>735437.18</v>
      </c>
    </row>
    <row r="417" spans="1:17" ht="15" thickBot="1" x14ac:dyDescent="0.4">
      <c r="A417" s="26" t="s">
        <v>50</v>
      </c>
      <c r="B417" s="26" t="s">
        <v>78</v>
      </c>
      <c r="C417" s="26">
        <v>169518</v>
      </c>
      <c r="D417" s="26" t="s">
        <v>420</v>
      </c>
      <c r="E417" s="34">
        <v>-341747.46</v>
      </c>
      <c r="F417" s="34">
        <v>-354050.27</v>
      </c>
      <c r="G417" s="34">
        <v>-366353.08</v>
      </c>
      <c r="H417" s="34">
        <v>-378655.89</v>
      </c>
      <c r="I417" s="34">
        <v>-390958.7</v>
      </c>
      <c r="J417" s="34">
        <v>-403261.51</v>
      </c>
      <c r="K417" s="34">
        <v>-415564.32</v>
      </c>
      <c r="L417" s="34">
        <v>-427867.13</v>
      </c>
      <c r="M417" s="34">
        <v>-440169.94</v>
      </c>
      <c r="N417" s="34">
        <v>-452472.75</v>
      </c>
      <c r="O417" s="34">
        <v>-464775.56</v>
      </c>
      <c r="P417" s="34">
        <v>-477078.37</v>
      </c>
      <c r="Q417" s="34">
        <v>-477078.37</v>
      </c>
    </row>
    <row r="418" spans="1:17" ht="15" thickBot="1" x14ac:dyDescent="0.4">
      <c r="A418" s="26" t="s">
        <v>50</v>
      </c>
      <c r="B418" s="26" t="s">
        <v>78</v>
      </c>
      <c r="C418" s="26">
        <v>169521</v>
      </c>
      <c r="D418" s="26" t="s">
        <v>421</v>
      </c>
      <c r="E418" s="34">
        <v>91090.29</v>
      </c>
      <c r="F418" s="34">
        <v>91090.29</v>
      </c>
      <c r="G418" s="34">
        <v>91090.29</v>
      </c>
      <c r="H418" s="34">
        <v>91090.29</v>
      </c>
      <c r="I418" s="34">
        <v>91090.29</v>
      </c>
      <c r="J418" s="34">
        <v>91090.29</v>
      </c>
      <c r="K418" s="34">
        <v>91090.29</v>
      </c>
      <c r="L418" s="34">
        <v>91090.29</v>
      </c>
      <c r="M418" s="34">
        <v>91090.29</v>
      </c>
      <c r="N418" s="34">
        <v>91090.29</v>
      </c>
      <c r="O418" s="34">
        <v>91090.29</v>
      </c>
      <c r="P418" s="34">
        <v>91090.29</v>
      </c>
      <c r="Q418" s="34">
        <v>91090.29</v>
      </c>
    </row>
    <row r="419" spans="1:17" ht="15" thickBot="1" x14ac:dyDescent="0.4">
      <c r="A419" s="26" t="s">
        <v>50</v>
      </c>
      <c r="B419" s="26" t="s">
        <v>78</v>
      </c>
      <c r="C419" s="26">
        <v>169524</v>
      </c>
      <c r="D419" s="26" t="s">
        <v>422</v>
      </c>
      <c r="E419" s="34">
        <v>-83497.81</v>
      </c>
      <c r="F419" s="34">
        <v>-85016.3</v>
      </c>
      <c r="G419" s="34">
        <v>-86534.79</v>
      </c>
      <c r="H419" s="34">
        <v>-88053.28</v>
      </c>
      <c r="I419" s="34">
        <v>-89571.77</v>
      </c>
      <c r="J419" s="34">
        <v>-91090.26</v>
      </c>
      <c r="K419" s="34">
        <v>-91090.26</v>
      </c>
      <c r="L419" s="34">
        <v>-91090.26</v>
      </c>
      <c r="M419" s="34">
        <v>-91090.26</v>
      </c>
      <c r="N419" s="34">
        <v>-91090.26</v>
      </c>
      <c r="O419" s="34">
        <v>-91090.26</v>
      </c>
      <c r="P419" s="34">
        <v>-91090.26</v>
      </c>
      <c r="Q419" s="34">
        <v>-91090.26</v>
      </c>
    </row>
    <row r="420" spans="1:17" ht="15" thickBot="1" x14ac:dyDescent="0.4">
      <c r="A420" s="26" t="s">
        <v>50</v>
      </c>
      <c r="B420" s="26" t="s">
        <v>78</v>
      </c>
      <c r="C420" s="26">
        <v>169527</v>
      </c>
      <c r="D420" s="26" t="s">
        <v>421</v>
      </c>
      <c r="E420" s="34">
        <v>182108.56</v>
      </c>
      <c r="F420" s="34">
        <v>182108.56</v>
      </c>
      <c r="G420" s="34">
        <v>182108.56</v>
      </c>
      <c r="H420" s="34">
        <v>182108.56</v>
      </c>
      <c r="I420" s="34">
        <v>182108.56</v>
      </c>
      <c r="J420" s="34">
        <v>182108.56</v>
      </c>
      <c r="K420" s="34">
        <v>182108.56</v>
      </c>
      <c r="L420" s="34">
        <v>182108.56</v>
      </c>
      <c r="M420" s="34">
        <v>182108.56</v>
      </c>
      <c r="N420" s="34">
        <v>182108.56</v>
      </c>
      <c r="O420" s="34">
        <v>182108.56</v>
      </c>
      <c r="P420" s="34">
        <v>182108.56</v>
      </c>
      <c r="Q420" s="34">
        <v>182108.56</v>
      </c>
    </row>
    <row r="421" spans="1:17" ht="15" thickBot="1" x14ac:dyDescent="0.4">
      <c r="A421" s="26" t="s">
        <v>50</v>
      </c>
      <c r="B421" s="26" t="s">
        <v>78</v>
      </c>
      <c r="C421" s="26">
        <v>169530</v>
      </c>
      <c r="D421" s="26" t="s">
        <v>422</v>
      </c>
      <c r="E421" s="34">
        <v>-166947.28</v>
      </c>
      <c r="F421" s="34">
        <v>-169979.51999999999</v>
      </c>
      <c r="G421" s="34">
        <v>-173011.76</v>
      </c>
      <c r="H421" s="34">
        <v>-176044</v>
      </c>
      <c r="I421" s="34">
        <v>-179076.24</v>
      </c>
      <c r="J421" s="34">
        <v>-182108.48</v>
      </c>
      <c r="K421" s="34">
        <v>-182108.48</v>
      </c>
      <c r="L421" s="34">
        <v>-182108.48</v>
      </c>
      <c r="M421" s="34">
        <v>-182108.48</v>
      </c>
      <c r="N421" s="34">
        <v>-182108.48</v>
      </c>
      <c r="O421" s="34">
        <v>-182108.48</v>
      </c>
      <c r="P421" s="34">
        <v>-182108.48</v>
      </c>
      <c r="Q421" s="34">
        <v>-182108.48</v>
      </c>
    </row>
    <row r="422" spans="1:17" ht="15" thickBot="1" x14ac:dyDescent="0.4">
      <c r="A422" s="26" t="s">
        <v>50</v>
      </c>
      <c r="B422" s="26" t="s">
        <v>78</v>
      </c>
      <c r="C422" s="26">
        <v>169533</v>
      </c>
      <c r="D422" s="26" t="s">
        <v>423</v>
      </c>
      <c r="E422" s="34">
        <v>958048.15</v>
      </c>
      <c r="F422" s="34">
        <v>958048.15</v>
      </c>
      <c r="G422" s="34">
        <v>958048.15</v>
      </c>
      <c r="H422" s="34">
        <v>958048.15</v>
      </c>
      <c r="I422" s="34">
        <v>958048.15</v>
      </c>
      <c r="J422" s="34">
        <v>958048.15</v>
      </c>
      <c r="K422" s="34">
        <v>958048.15</v>
      </c>
      <c r="L422" s="34">
        <v>958048.15</v>
      </c>
      <c r="M422" s="34">
        <v>958048.15</v>
      </c>
      <c r="N422" s="34">
        <v>958048.15</v>
      </c>
      <c r="O422" s="34">
        <v>958048.15</v>
      </c>
      <c r="P422" s="34">
        <v>958048.15</v>
      </c>
      <c r="Q422" s="34">
        <v>958048.15</v>
      </c>
    </row>
    <row r="423" spans="1:17" ht="15" thickBot="1" x14ac:dyDescent="0.4">
      <c r="A423" s="26" t="s">
        <v>50</v>
      </c>
      <c r="B423" s="26" t="s">
        <v>78</v>
      </c>
      <c r="C423" s="26">
        <v>169536</v>
      </c>
      <c r="D423" s="26" t="s">
        <v>424</v>
      </c>
      <c r="E423" s="34">
        <v>-619953.4</v>
      </c>
      <c r="F423" s="34">
        <v>-636053.15</v>
      </c>
      <c r="G423" s="34">
        <v>-652152.9</v>
      </c>
      <c r="H423" s="34">
        <v>-668252.65</v>
      </c>
      <c r="I423" s="34">
        <v>-684352.4</v>
      </c>
      <c r="J423" s="34">
        <v>-700452.15</v>
      </c>
      <c r="K423" s="34">
        <v>-716551.9</v>
      </c>
      <c r="L423" s="34">
        <v>-732651.65</v>
      </c>
      <c r="M423" s="34">
        <v>-748751.4</v>
      </c>
      <c r="N423" s="34">
        <v>-764851.15</v>
      </c>
      <c r="O423" s="34">
        <v>-780950.9</v>
      </c>
      <c r="P423" s="34">
        <v>-797050.65</v>
      </c>
      <c r="Q423" s="34">
        <v>-797050.65</v>
      </c>
    </row>
    <row r="424" spans="1:17" ht="15" thickBot="1" x14ac:dyDescent="0.4">
      <c r="A424" s="26" t="s">
        <v>50</v>
      </c>
      <c r="B424" s="26" t="s">
        <v>78</v>
      </c>
      <c r="C424" s="26">
        <v>169539</v>
      </c>
      <c r="D424" s="26" t="s">
        <v>425</v>
      </c>
      <c r="E424" s="34">
        <v>1121687.8500000001</v>
      </c>
      <c r="F424" s="34">
        <v>1121687.8500000001</v>
      </c>
      <c r="G424" s="34">
        <v>1121687.8500000001</v>
      </c>
      <c r="H424" s="34">
        <v>1121687.8500000001</v>
      </c>
      <c r="I424" s="34">
        <v>1121687.8500000001</v>
      </c>
      <c r="J424" s="34">
        <v>1121687.8500000001</v>
      </c>
      <c r="K424" s="34">
        <v>1121687.8500000001</v>
      </c>
      <c r="L424" s="34">
        <v>1121687.8500000001</v>
      </c>
      <c r="M424" s="34">
        <v>1121687.8500000001</v>
      </c>
      <c r="N424" s="34">
        <v>1121687.8500000001</v>
      </c>
      <c r="O424" s="34">
        <v>1121687.8500000001</v>
      </c>
      <c r="P424" s="34">
        <v>1121687.8500000001</v>
      </c>
      <c r="Q424" s="34">
        <v>1121687.8500000001</v>
      </c>
    </row>
    <row r="425" spans="1:17" ht="15" thickBot="1" x14ac:dyDescent="0.4">
      <c r="A425" s="26" t="s">
        <v>50</v>
      </c>
      <c r="B425" s="26" t="s">
        <v>78</v>
      </c>
      <c r="C425" s="26">
        <v>169542</v>
      </c>
      <c r="D425" s="26" t="s">
        <v>426</v>
      </c>
      <c r="E425" s="34">
        <v>-720078.18</v>
      </c>
      <c r="F425" s="34">
        <v>-739202.45</v>
      </c>
      <c r="G425" s="34">
        <v>-758326.72</v>
      </c>
      <c r="H425" s="34">
        <v>-777450.99</v>
      </c>
      <c r="I425" s="34">
        <v>-796575.26</v>
      </c>
      <c r="J425" s="34">
        <v>-815699.53</v>
      </c>
      <c r="K425" s="34">
        <v>-834823.8</v>
      </c>
      <c r="L425" s="34">
        <v>-853948.07</v>
      </c>
      <c r="M425" s="34">
        <v>-873072.34</v>
      </c>
      <c r="N425" s="34">
        <v>-892196.61</v>
      </c>
      <c r="O425" s="34">
        <v>-911320.88</v>
      </c>
      <c r="P425" s="34">
        <v>-930445.15</v>
      </c>
      <c r="Q425" s="34">
        <v>-930445.15</v>
      </c>
    </row>
    <row r="426" spans="1:17" ht="15" thickBot="1" x14ac:dyDescent="0.4">
      <c r="A426" s="26" t="s">
        <v>50</v>
      </c>
      <c r="B426" s="26" t="s">
        <v>78</v>
      </c>
      <c r="C426" s="26">
        <v>169545</v>
      </c>
      <c r="D426" s="26" t="s">
        <v>427</v>
      </c>
      <c r="E426" s="34">
        <v>3258782.29</v>
      </c>
      <c r="F426" s="34">
        <v>3271525.04</v>
      </c>
      <c r="G426" s="34">
        <v>3271525.04</v>
      </c>
      <c r="H426" s="34">
        <v>3271525.04</v>
      </c>
      <c r="I426" s="34">
        <v>3271525.04</v>
      </c>
      <c r="J426" s="34">
        <v>3271525.04</v>
      </c>
      <c r="K426" s="34">
        <v>3271525.04</v>
      </c>
      <c r="L426" s="34">
        <v>3271525.04</v>
      </c>
      <c r="M426" s="34">
        <v>3271525.04</v>
      </c>
      <c r="N426" s="34">
        <v>3271525.04</v>
      </c>
      <c r="O426" s="34">
        <v>3271525.04</v>
      </c>
      <c r="P426" s="34">
        <v>3271525.04</v>
      </c>
      <c r="Q426" s="34">
        <v>3271525.04</v>
      </c>
    </row>
    <row r="427" spans="1:17" ht="15" thickBot="1" x14ac:dyDescent="0.4">
      <c r="A427" s="26" t="s">
        <v>50</v>
      </c>
      <c r="B427" s="26" t="s">
        <v>78</v>
      </c>
      <c r="C427" s="26">
        <v>169548</v>
      </c>
      <c r="D427" s="26" t="s">
        <v>428</v>
      </c>
      <c r="E427" s="34">
        <v>-1365319.58</v>
      </c>
      <c r="F427" s="34">
        <v>-1417921.64</v>
      </c>
      <c r="G427" s="34">
        <v>-1470523.69</v>
      </c>
      <c r="H427" s="34">
        <v>-1523125.75</v>
      </c>
      <c r="I427" s="34">
        <v>-1575727.81</v>
      </c>
      <c r="J427" s="34">
        <v>-1628329.88</v>
      </c>
      <c r="K427" s="34">
        <v>-1680931.94</v>
      </c>
      <c r="L427" s="34">
        <v>-1742108.6</v>
      </c>
      <c r="M427" s="34">
        <v>-1803285.26</v>
      </c>
      <c r="N427" s="34">
        <v>-1864461.93</v>
      </c>
      <c r="O427" s="34">
        <v>-1925638.59</v>
      </c>
      <c r="P427" s="34">
        <v>-1986815.26</v>
      </c>
      <c r="Q427" s="34">
        <v>-1986815.26</v>
      </c>
    </row>
    <row r="428" spans="1:17" ht="15" thickBot="1" x14ac:dyDescent="0.4">
      <c r="A428" s="26" t="s">
        <v>50</v>
      </c>
      <c r="B428" s="26" t="s">
        <v>78</v>
      </c>
      <c r="C428" s="26">
        <v>169551</v>
      </c>
      <c r="D428" s="26" t="s">
        <v>429</v>
      </c>
      <c r="E428" s="34">
        <v>406728.4</v>
      </c>
      <c r="F428" s="34">
        <v>406728.4</v>
      </c>
      <c r="G428" s="34">
        <v>406728.4</v>
      </c>
      <c r="H428" s="34">
        <v>406728.4</v>
      </c>
      <c r="I428" s="34">
        <v>406728.4</v>
      </c>
      <c r="J428" s="34">
        <v>406728.4</v>
      </c>
      <c r="K428" s="34">
        <v>406728.4</v>
      </c>
      <c r="L428" s="34">
        <v>406728.4</v>
      </c>
      <c r="M428" s="34">
        <v>406728.4</v>
      </c>
      <c r="N428" s="34">
        <v>406728.4</v>
      </c>
      <c r="O428" s="34">
        <v>406728.4</v>
      </c>
      <c r="P428" s="34">
        <v>406728.4</v>
      </c>
      <c r="Q428" s="34">
        <v>406728.4</v>
      </c>
    </row>
    <row r="429" spans="1:17" ht="15" thickBot="1" x14ac:dyDescent="0.4">
      <c r="A429" s="26" t="s">
        <v>50</v>
      </c>
      <c r="B429" s="26" t="s">
        <v>78</v>
      </c>
      <c r="C429" s="26">
        <v>169554</v>
      </c>
      <c r="D429" s="26" t="s">
        <v>430</v>
      </c>
      <c r="E429" s="34">
        <v>-200468.1</v>
      </c>
      <c r="F429" s="34">
        <v>-207343.44</v>
      </c>
      <c r="G429" s="34">
        <v>-214218.78</v>
      </c>
      <c r="H429" s="34">
        <v>-221094.12</v>
      </c>
      <c r="I429" s="34">
        <v>-227969.46</v>
      </c>
      <c r="J429" s="34">
        <v>-234844.79999999999</v>
      </c>
      <c r="K429" s="34">
        <v>-241720.14</v>
      </c>
      <c r="L429" s="34">
        <v>-248595.48</v>
      </c>
      <c r="M429" s="34">
        <v>-255470.82</v>
      </c>
      <c r="N429" s="34">
        <v>-262346.15999999997</v>
      </c>
      <c r="O429" s="34">
        <v>-269221.5</v>
      </c>
      <c r="P429" s="34">
        <v>-276096.84000000003</v>
      </c>
      <c r="Q429" s="34">
        <v>-276096.84000000003</v>
      </c>
    </row>
    <row r="430" spans="1:17" ht="15" thickBot="1" x14ac:dyDescent="0.4">
      <c r="A430" s="26" t="s">
        <v>50</v>
      </c>
      <c r="B430" s="26" t="s">
        <v>78</v>
      </c>
      <c r="C430" s="26">
        <v>169557</v>
      </c>
      <c r="D430" s="26" t="s">
        <v>431</v>
      </c>
      <c r="E430" s="34">
        <v>191650.23</v>
      </c>
      <c r="F430" s="34">
        <v>191650.23</v>
      </c>
      <c r="G430" s="34">
        <v>191650.23</v>
      </c>
      <c r="H430" s="34">
        <v>191650.23</v>
      </c>
      <c r="I430" s="34">
        <v>191650.23</v>
      </c>
      <c r="J430" s="34">
        <v>191650.23</v>
      </c>
      <c r="K430" s="34">
        <v>191650.23</v>
      </c>
      <c r="L430" s="34">
        <v>191650.23</v>
      </c>
      <c r="M430" s="34">
        <v>191650.23</v>
      </c>
      <c r="N430" s="34">
        <v>191650.23</v>
      </c>
      <c r="O430" s="34">
        <v>191650.23</v>
      </c>
      <c r="P430" s="34">
        <v>191650.23</v>
      </c>
      <c r="Q430" s="34">
        <v>191650.23</v>
      </c>
    </row>
    <row r="431" spans="1:17" ht="15" thickBot="1" x14ac:dyDescent="0.4">
      <c r="A431" s="26" t="s">
        <v>50</v>
      </c>
      <c r="B431" s="26" t="s">
        <v>78</v>
      </c>
      <c r="C431" s="26">
        <v>169560</v>
      </c>
      <c r="D431" s="26" t="s">
        <v>432</v>
      </c>
      <c r="E431" s="34">
        <v>-94799.77</v>
      </c>
      <c r="F431" s="34">
        <v>-98028.11</v>
      </c>
      <c r="G431" s="34">
        <v>-101256.45</v>
      </c>
      <c r="H431" s="34">
        <v>-104484.79</v>
      </c>
      <c r="I431" s="34">
        <v>-107713.13</v>
      </c>
      <c r="J431" s="34">
        <v>-110941.47</v>
      </c>
      <c r="K431" s="34">
        <v>-114169.81</v>
      </c>
      <c r="L431" s="34">
        <v>-117398.15</v>
      </c>
      <c r="M431" s="34">
        <v>-120626.49</v>
      </c>
      <c r="N431" s="34">
        <v>-123854.83</v>
      </c>
      <c r="O431" s="34">
        <v>-127083.17</v>
      </c>
      <c r="P431" s="34">
        <v>-130311.51</v>
      </c>
      <c r="Q431" s="34">
        <v>-130311.51</v>
      </c>
    </row>
    <row r="432" spans="1:17" ht="15" thickBot="1" x14ac:dyDescent="0.4">
      <c r="A432" s="26" t="s">
        <v>50</v>
      </c>
      <c r="B432" s="26" t="s">
        <v>78</v>
      </c>
      <c r="C432" s="26">
        <v>169563</v>
      </c>
      <c r="D432" s="26" t="s">
        <v>433</v>
      </c>
      <c r="E432" s="34">
        <v>30601.71</v>
      </c>
      <c r="F432" s="34">
        <v>30601.71</v>
      </c>
      <c r="G432" s="34">
        <v>30601.71</v>
      </c>
      <c r="H432" s="34">
        <v>30601.71</v>
      </c>
      <c r="I432" s="34">
        <v>30601.71</v>
      </c>
      <c r="J432" s="34">
        <v>30601.71</v>
      </c>
      <c r="K432" s="34">
        <v>30601.71</v>
      </c>
      <c r="L432" s="34">
        <v>30601.71</v>
      </c>
      <c r="M432" s="34">
        <v>30601.71</v>
      </c>
      <c r="N432" s="34">
        <v>30601.71</v>
      </c>
      <c r="O432" s="34">
        <v>30601.71</v>
      </c>
      <c r="P432" s="34">
        <v>30601.71</v>
      </c>
      <c r="Q432" s="34">
        <v>30601.71</v>
      </c>
    </row>
    <row r="433" spans="1:17" ht="15" thickBot="1" x14ac:dyDescent="0.4">
      <c r="A433" s="26" t="s">
        <v>50</v>
      </c>
      <c r="B433" s="26" t="s">
        <v>78</v>
      </c>
      <c r="C433" s="26">
        <v>169564</v>
      </c>
      <c r="D433" s="26" t="s">
        <v>434</v>
      </c>
      <c r="E433" s="34">
        <v>902301.12</v>
      </c>
      <c r="F433" s="34">
        <v>902301.12</v>
      </c>
      <c r="G433" s="34">
        <v>902301.12</v>
      </c>
      <c r="H433" s="34">
        <v>902301.12</v>
      </c>
      <c r="I433" s="34">
        <v>902301.12</v>
      </c>
      <c r="J433" s="34">
        <v>902301.12</v>
      </c>
      <c r="K433" s="34">
        <v>902301.12</v>
      </c>
      <c r="L433" s="34">
        <v>902301.12</v>
      </c>
      <c r="M433" s="34">
        <v>902301.12</v>
      </c>
      <c r="N433" s="34">
        <v>902301.12</v>
      </c>
      <c r="O433" s="34">
        <v>902301.12</v>
      </c>
      <c r="P433" s="34">
        <v>902301.12</v>
      </c>
      <c r="Q433" s="34">
        <v>902301.12</v>
      </c>
    </row>
    <row r="434" spans="1:17" ht="15" thickBot="1" x14ac:dyDescent="0.4">
      <c r="A434" s="26" t="s">
        <v>50</v>
      </c>
      <c r="B434" s="26" t="s">
        <v>78</v>
      </c>
      <c r="C434" s="26">
        <v>169565</v>
      </c>
      <c r="D434" s="26" t="s">
        <v>435</v>
      </c>
      <c r="E434" s="34">
        <v>-0.02</v>
      </c>
      <c r="F434" s="34">
        <v>-0.02</v>
      </c>
      <c r="G434" s="34">
        <v>-0.02</v>
      </c>
      <c r="H434" s="34">
        <v>-0.02</v>
      </c>
      <c r="I434" s="34">
        <v>-0.02</v>
      </c>
      <c r="J434" s="34">
        <v>-0.02</v>
      </c>
      <c r="K434" s="34">
        <v>-0.02</v>
      </c>
      <c r="L434" s="34">
        <v>-0.02</v>
      </c>
      <c r="M434" s="34">
        <v>-0.02</v>
      </c>
      <c r="N434" s="34">
        <v>-0.02</v>
      </c>
      <c r="O434" s="34">
        <v>-0.02</v>
      </c>
      <c r="P434" s="34">
        <v>-0.02</v>
      </c>
      <c r="Q434" s="34">
        <v>-0.02</v>
      </c>
    </row>
    <row r="435" spans="1:17" ht="15" thickBot="1" x14ac:dyDescent="0.4">
      <c r="A435" s="26" t="s">
        <v>50</v>
      </c>
      <c r="B435" s="26" t="s">
        <v>78</v>
      </c>
      <c r="C435" s="26">
        <v>169566</v>
      </c>
      <c r="D435" s="26" t="s">
        <v>436</v>
      </c>
      <c r="E435" s="34">
        <v>-11730.6</v>
      </c>
      <c r="F435" s="34">
        <v>-12240.63</v>
      </c>
      <c r="G435" s="34">
        <v>-12750.66</v>
      </c>
      <c r="H435" s="34">
        <v>-13260.69</v>
      </c>
      <c r="I435" s="34">
        <v>-13770.72</v>
      </c>
      <c r="J435" s="34">
        <v>-14280.75</v>
      </c>
      <c r="K435" s="34">
        <v>-14790.78</v>
      </c>
      <c r="L435" s="34">
        <v>-15300.81</v>
      </c>
      <c r="M435" s="34">
        <v>-15810.84</v>
      </c>
      <c r="N435" s="34">
        <v>-16320.87</v>
      </c>
      <c r="O435" s="34">
        <v>-16830.900000000001</v>
      </c>
      <c r="P435" s="34">
        <v>-17340.93</v>
      </c>
      <c r="Q435" s="34">
        <v>-17340.93</v>
      </c>
    </row>
    <row r="436" spans="1:17" ht="15" thickBot="1" x14ac:dyDescent="0.4">
      <c r="A436" s="26" t="s">
        <v>50</v>
      </c>
      <c r="B436" s="26" t="s">
        <v>78</v>
      </c>
      <c r="C436" s="26">
        <v>169567</v>
      </c>
      <c r="D436" s="26" t="s">
        <v>437</v>
      </c>
      <c r="E436" s="34">
        <v>-101866.64</v>
      </c>
      <c r="F436" s="34">
        <v>-117423.55</v>
      </c>
      <c r="G436" s="34">
        <v>-132980.46</v>
      </c>
      <c r="H436" s="34">
        <v>-148537.37</v>
      </c>
      <c r="I436" s="34">
        <v>-164094.28</v>
      </c>
      <c r="J436" s="34">
        <v>-179651.19</v>
      </c>
      <c r="K436" s="34">
        <v>-195208.1</v>
      </c>
      <c r="L436" s="34">
        <v>-210765.02</v>
      </c>
      <c r="M436" s="34">
        <v>-226321.93</v>
      </c>
      <c r="N436" s="34">
        <v>-241878.84</v>
      </c>
      <c r="O436" s="34">
        <v>-257435.75</v>
      </c>
      <c r="P436" s="34">
        <v>-272992.65999999997</v>
      </c>
      <c r="Q436" s="34">
        <v>-272992.65999999997</v>
      </c>
    </row>
    <row r="437" spans="1:17" ht="15" thickBot="1" x14ac:dyDescent="0.4">
      <c r="A437" s="26" t="s">
        <v>50</v>
      </c>
      <c r="B437" s="26" t="s">
        <v>78</v>
      </c>
      <c r="C437" s="26">
        <v>169805</v>
      </c>
      <c r="D437" s="26" t="s">
        <v>438</v>
      </c>
      <c r="E437" s="34">
        <v>1148445.8500000001</v>
      </c>
      <c r="F437" s="34">
        <v>1148445.8500000001</v>
      </c>
      <c r="G437" s="34">
        <v>1129462.3</v>
      </c>
      <c r="H437" s="34">
        <v>1129462.3</v>
      </c>
      <c r="I437" s="34">
        <v>1129462.3</v>
      </c>
      <c r="J437" s="34">
        <v>1129462.3</v>
      </c>
      <c r="K437" s="34">
        <v>1129462.3</v>
      </c>
      <c r="L437" s="34">
        <v>1129462.3</v>
      </c>
      <c r="M437" s="34">
        <v>1129462.3</v>
      </c>
      <c r="N437" s="34">
        <v>1129462.3</v>
      </c>
      <c r="O437" s="34">
        <v>1129462.3</v>
      </c>
      <c r="P437" s="34">
        <v>1129462.3</v>
      </c>
      <c r="Q437" s="34">
        <v>1129462.3</v>
      </c>
    </row>
    <row r="438" spans="1:17" ht="15" thickBot="1" x14ac:dyDescent="0.4">
      <c r="A438" s="26" t="s">
        <v>50</v>
      </c>
      <c r="B438" s="26" t="s">
        <v>78</v>
      </c>
      <c r="C438" s="26">
        <v>169806</v>
      </c>
      <c r="D438" s="26" t="s">
        <v>2863</v>
      </c>
      <c r="E438" s="34">
        <v>0</v>
      </c>
      <c r="F438" s="34">
        <v>0</v>
      </c>
      <c r="G438" s="34">
        <v>0</v>
      </c>
      <c r="H438" s="34">
        <v>0</v>
      </c>
      <c r="I438" s="34">
        <v>944645.53</v>
      </c>
      <c r="J438" s="34">
        <v>981228.33</v>
      </c>
      <c r="K438" s="34">
        <v>981228.33</v>
      </c>
      <c r="L438" s="34">
        <v>991658.77</v>
      </c>
      <c r="M438" s="34">
        <v>991658.77</v>
      </c>
      <c r="N438" s="34">
        <v>991658.77</v>
      </c>
      <c r="O438" s="34">
        <v>991658.77</v>
      </c>
      <c r="P438" s="34">
        <v>991658.77</v>
      </c>
      <c r="Q438" s="34">
        <v>991658.77</v>
      </c>
    </row>
    <row r="439" spans="1:17" ht="15" thickBot="1" x14ac:dyDescent="0.4">
      <c r="A439" s="26" t="s">
        <v>50</v>
      </c>
      <c r="B439" s="26" t="s">
        <v>78</v>
      </c>
      <c r="C439" s="26">
        <v>169810</v>
      </c>
      <c r="D439" s="26" t="s">
        <v>439</v>
      </c>
      <c r="E439" s="34">
        <v>-1129462.3</v>
      </c>
      <c r="F439" s="34">
        <v>-1129462.3</v>
      </c>
      <c r="G439" s="34">
        <v>-1129462.3</v>
      </c>
      <c r="H439" s="34">
        <v>-1129462.3</v>
      </c>
      <c r="I439" s="34">
        <v>-1129462.3</v>
      </c>
      <c r="J439" s="34">
        <v>-1129462.3</v>
      </c>
      <c r="K439" s="34">
        <v>-1129462.3</v>
      </c>
      <c r="L439" s="34">
        <v>-1129462.3</v>
      </c>
      <c r="M439" s="34">
        <v>-1129462.3</v>
      </c>
      <c r="N439" s="34">
        <v>-1129462.3</v>
      </c>
      <c r="O439" s="34">
        <v>-1129462.3</v>
      </c>
      <c r="P439" s="34">
        <v>-1129462.3</v>
      </c>
      <c r="Q439" s="34">
        <v>-1129462.3</v>
      </c>
    </row>
    <row r="440" spans="1:17" ht="15" thickBot="1" x14ac:dyDescent="0.4">
      <c r="A440" s="26" t="s">
        <v>50</v>
      </c>
      <c r="B440" s="26" t="s">
        <v>78</v>
      </c>
      <c r="C440" s="26">
        <v>169811</v>
      </c>
      <c r="D440" s="26" t="s">
        <v>2864</v>
      </c>
      <c r="E440" s="34">
        <v>0</v>
      </c>
      <c r="F440" s="34">
        <v>0</v>
      </c>
      <c r="G440" s="34">
        <v>0</v>
      </c>
      <c r="H440" s="34">
        <v>0</v>
      </c>
      <c r="I440" s="34">
        <v>-4676.46</v>
      </c>
      <c r="J440" s="34">
        <v>-9352.92</v>
      </c>
      <c r="K440" s="34">
        <v>-14029.38</v>
      </c>
      <c r="L440" s="34">
        <v>-18705.84</v>
      </c>
      <c r="M440" s="34">
        <v>-23619.75</v>
      </c>
      <c r="N440" s="34">
        <v>-28533.65</v>
      </c>
      <c r="O440" s="34">
        <v>-33447.550000000003</v>
      </c>
      <c r="P440" s="34">
        <v>-38361.46</v>
      </c>
      <c r="Q440" s="34">
        <v>-38361.46</v>
      </c>
    </row>
    <row r="441" spans="1:17" ht="15" thickBot="1" x14ac:dyDescent="0.4">
      <c r="A441" s="26" t="s">
        <v>50</v>
      </c>
      <c r="B441" s="26" t="s">
        <v>78</v>
      </c>
      <c r="C441" s="26">
        <v>169815</v>
      </c>
      <c r="D441" s="26" t="s">
        <v>440</v>
      </c>
      <c r="E441" s="34">
        <v>-3400229.21</v>
      </c>
      <c r="F441" s="34">
        <v>-3400229.21</v>
      </c>
      <c r="G441" s="34">
        <v>-3400229.21</v>
      </c>
      <c r="H441" s="34">
        <v>-3400229.21</v>
      </c>
      <c r="I441" s="34">
        <v>-3400229.21</v>
      </c>
      <c r="J441" s="34">
        <v>-3400229.21</v>
      </c>
      <c r="K441" s="34">
        <v>-3400229.21</v>
      </c>
      <c r="L441" s="34">
        <v>-3400229.21</v>
      </c>
      <c r="M441" s="34">
        <v>-3400229.21</v>
      </c>
      <c r="N441" s="34">
        <v>-3400229.21</v>
      </c>
      <c r="O441" s="34">
        <v>-3400229.21</v>
      </c>
      <c r="P441" s="34">
        <v>-3400229.21</v>
      </c>
      <c r="Q441" s="34">
        <v>-3400229.21</v>
      </c>
    </row>
    <row r="442" spans="1:17" ht="15" thickBot="1" x14ac:dyDescent="0.4">
      <c r="A442" s="26" t="s">
        <v>50</v>
      </c>
      <c r="B442" s="26" t="s">
        <v>78</v>
      </c>
      <c r="C442" s="26">
        <v>169820</v>
      </c>
      <c r="D442" s="26" t="s">
        <v>441</v>
      </c>
      <c r="E442" s="34">
        <v>32502311.260000002</v>
      </c>
      <c r="F442" s="34">
        <v>32593040.989999998</v>
      </c>
      <c r="G442" s="34">
        <v>32645098.149999999</v>
      </c>
      <c r="H442" s="34">
        <v>32716611.739999998</v>
      </c>
      <c r="I442" s="34">
        <v>31878195.969999999</v>
      </c>
      <c r="J442" s="34">
        <v>31878195.969999999</v>
      </c>
      <c r="K442" s="34">
        <v>31878056.960000001</v>
      </c>
      <c r="L442" s="34">
        <v>31885737.59</v>
      </c>
      <c r="M442" s="34">
        <v>31892812.920000002</v>
      </c>
      <c r="N442" s="34">
        <v>31893387.920000002</v>
      </c>
      <c r="O442" s="34">
        <v>31893387.920000002</v>
      </c>
      <c r="P442" s="34">
        <v>31893387.920000002</v>
      </c>
      <c r="Q442" s="34">
        <v>31893387.920000002</v>
      </c>
    </row>
    <row r="443" spans="1:17" ht="15" thickBot="1" x14ac:dyDescent="0.4">
      <c r="A443" s="26" t="s">
        <v>50</v>
      </c>
      <c r="B443" s="26" t="s">
        <v>78</v>
      </c>
      <c r="C443" s="26">
        <v>169825</v>
      </c>
      <c r="D443" s="26" t="s">
        <v>442</v>
      </c>
      <c r="E443" s="34">
        <v>-4401354.78</v>
      </c>
      <c r="F443" s="34">
        <v>-4527193.03</v>
      </c>
      <c r="G443" s="34">
        <v>-4653031.2300000004</v>
      </c>
      <c r="H443" s="34">
        <v>-4778869.49</v>
      </c>
      <c r="I443" s="34">
        <v>-4904707.84</v>
      </c>
      <c r="J443" s="34">
        <v>-5030545.95</v>
      </c>
      <c r="K443" s="34">
        <v>-5156384.17</v>
      </c>
      <c r="L443" s="34">
        <v>-5282222.5</v>
      </c>
      <c r="M443" s="34">
        <v>-5416583.8200000003</v>
      </c>
      <c r="N443" s="34">
        <v>-5550944.9500000002</v>
      </c>
      <c r="O443" s="34">
        <v>-5685306.1100000003</v>
      </c>
      <c r="P443" s="34">
        <v>-5819667.4199999999</v>
      </c>
      <c r="Q443" s="34">
        <v>-5819667.4199999999</v>
      </c>
    </row>
    <row r="444" spans="1:17" ht="15" thickBot="1" x14ac:dyDescent="0.4">
      <c r="A444" s="26" t="s">
        <v>50</v>
      </c>
      <c r="B444" s="26" t="s">
        <v>78</v>
      </c>
      <c r="C444" s="26">
        <v>169830</v>
      </c>
      <c r="D444" s="26" t="s">
        <v>443</v>
      </c>
      <c r="E444" s="34">
        <v>3632709.55</v>
      </c>
      <c r="F444" s="34">
        <v>3632709.55</v>
      </c>
      <c r="G444" s="34">
        <v>3632709.55</v>
      </c>
      <c r="H444" s="34">
        <v>3632709.55</v>
      </c>
      <c r="I444" s="34">
        <v>3632709.55</v>
      </c>
      <c r="J444" s="34">
        <v>3632709.55</v>
      </c>
      <c r="K444" s="34">
        <v>3632709.55</v>
      </c>
      <c r="L444" s="34">
        <v>3632709.55</v>
      </c>
      <c r="M444" s="34">
        <v>3632709.55</v>
      </c>
      <c r="N444" s="34">
        <v>3632709.55</v>
      </c>
      <c r="O444" s="34">
        <v>3632709.55</v>
      </c>
      <c r="P444" s="34">
        <v>3632709.55</v>
      </c>
      <c r="Q444" s="34">
        <v>3632709.55</v>
      </c>
    </row>
    <row r="445" spans="1:17" ht="15" thickBot="1" x14ac:dyDescent="0.4">
      <c r="A445" s="26" t="s">
        <v>50</v>
      </c>
      <c r="B445" s="26" t="s">
        <v>78</v>
      </c>
      <c r="C445" s="26">
        <v>169835</v>
      </c>
      <c r="D445" s="26" t="s">
        <v>444</v>
      </c>
      <c r="E445" s="34">
        <v>395716.4</v>
      </c>
      <c r="F445" s="34">
        <v>410372.56</v>
      </c>
      <c r="G445" s="34">
        <v>425028.72</v>
      </c>
      <c r="H445" s="34">
        <v>439684.88</v>
      </c>
      <c r="I445" s="34">
        <v>454341.05</v>
      </c>
      <c r="J445" s="34">
        <v>468997.2</v>
      </c>
      <c r="K445" s="34">
        <v>483653.36</v>
      </c>
      <c r="L445" s="34">
        <v>498309.53</v>
      </c>
      <c r="M445" s="34">
        <v>512965.7</v>
      </c>
      <c r="N445" s="34">
        <v>527621.85</v>
      </c>
      <c r="O445" s="34">
        <v>542278.01</v>
      </c>
      <c r="P445" s="34">
        <v>556934.18000000005</v>
      </c>
      <c r="Q445" s="34">
        <v>556934.18000000005</v>
      </c>
    </row>
    <row r="446" spans="1:17" ht="15" thickBot="1" x14ac:dyDescent="0.4">
      <c r="A446" s="26" t="s">
        <v>50</v>
      </c>
      <c r="B446" s="26" t="s">
        <v>78</v>
      </c>
      <c r="C446" s="26">
        <v>169840</v>
      </c>
      <c r="D446" s="26" t="s">
        <v>445</v>
      </c>
      <c r="E446" s="34">
        <v>-3462521.83</v>
      </c>
      <c r="F446" s="34">
        <v>-3469704.15</v>
      </c>
      <c r="G446" s="34">
        <v>-3476886.47</v>
      </c>
      <c r="H446" s="34">
        <v>-3484068.79</v>
      </c>
      <c r="I446" s="34">
        <v>-3491251.11</v>
      </c>
      <c r="J446" s="34">
        <v>-3498433.43</v>
      </c>
      <c r="K446" s="34">
        <v>-3505615.75</v>
      </c>
      <c r="L446" s="34">
        <v>-3512798.07</v>
      </c>
      <c r="M446" s="34">
        <v>-3519980.39</v>
      </c>
      <c r="N446" s="34">
        <v>-3527162.71</v>
      </c>
      <c r="O446" s="34">
        <v>-3534345.03</v>
      </c>
      <c r="P446" s="34">
        <v>-3541527.35</v>
      </c>
      <c r="Q446" s="34">
        <v>-3541527.35</v>
      </c>
    </row>
    <row r="447" spans="1:17" ht="15" thickBot="1" x14ac:dyDescent="0.4">
      <c r="A447" s="26" t="s">
        <v>50</v>
      </c>
      <c r="B447" s="26" t="s">
        <v>78</v>
      </c>
      <c r="C447" s="26">
        <v>169845</v>
      </c>
      <c r="D447" s="26" t="s">
        <v>446</v>
      </c>
      <c r="E447" s="34">
        <v>2722.5</v>
      </c>
      <c r="F447" s="34">
        <v>2722.5</v>
      </c>
      <c r="G447" s="34">
        <v>2722.5</v>
      </c>
      <c r="H447" s="34">
        <v>2722.5</v>
      </c>
      <c r="I447" s="34">
        <v>2722.5</v>
      </c>
      <c r="J447" s="34">
        <v>2722.5</v>
      </c>
      <c r="K447" s="34">
        <v>2722.5</v>
      </c>
      <c r="L447" s="34">
        <v>2722.5</v>
      </c>
      <c r="M447" s="34">
        <v>2722.5</v>
      </c>
      <c r="N447" s="34">
        <v>2722.5</v>
      </c>
      <c r="O447" s="34">
        <v>2722.5</v>
      </c>
      <c r="P447" s="34">
        <v>2722.5</v>
      </c>
      <c r="Q447" s="34">
        <v>2722.5</v>
      </c>
    </row>
    <row r="448" spans="1:17" ht="15" thickBot="1" x14ac:dyDescent="0.4">
      <c r="A448" s="26" t="s">
        <v>50</v>
      </c>
      <c r="B448" s="26" t="s">
        <v>78</v>
      </c>
      <c r="C448" s="26">
        <v>169850</v>
      </c>
      <c r="D448" s="26" t="s">
        <v>447</v>
      </c>
      <c r="E448" s="34">
        <v>-2722.5</v>
      </c>
      <c r="F448" s="34">
        <v>-2722.5</v>
      </c>
      <c r="G448" s="34">
        <v>-2722.5</v>
      </c>
      <c r="H448" s="34">
        <v>-2722.5</v>
      </c>
      <c r="I448" s="34">
        <v>-2722.5</v>
      </c>
      <c r="J448" s="34">
        <v>-2722.5</v>
      </c>
      <c r="K448" s="34">
        <v>-2722.5</v>
      </c>
      <c r="L448" s="34">
        <v>-2722.5</v>
      </c>
      <c r="M448" s="34">
        <v>-2722.5</v>
      </c>
      <c r="N448" s="34">
        <v>-2722.5</v>
      </c>
      <c r="O448" s="34">
        <v>-2722.5</v>
      </c>
      <c r="P448" s="34">
        <v>-2722.5</v>
      </c>
      <c r="Q448" s="34">
        <v>-2722.5</v>
      </c>
    </row>
    <row r="449" spans="1:17" ht="15" thickBot="1" x14ac:dyDescent="0.4">
      <c r="A449" s="26" t="s">
        <v>50</v>
      </c>
      <c r="B449" s="26" t="s">
        <v>78</v>
      </c>
      <c r="C449" s="26">
        <v>169855</v>
      </c>
      <c r="D449" s="26" t="s">
        <v>448</v>
      </c>
      <c r="E449" s="34">
        <v>102732.75</v>
      </c>
      <c r="F449" s="34">
        <v>102732.75</v>
      </c>
      <c r="G449" s="34">
        <v>102732.75</v>
      </c>
      <c r="H449" s="34">
        <v>102732.75</v>
      </c>
      <c r="I449" s="34">
        <v>102732.75</v>
      </c>
      <c r="J449" s="34">
        <v>102732.75</v>
      </c>
      <c r="K449" s="34">
        <v>102732.75</v>
      </c>
      <c r="L449" s="34">
        <v>102732.75</v>
      </c>
      <c r="M449" s="34">
        <v>102732.75</v>
      </c>
      <c r="N449" s="34">
        <v>102732.75</v>
      </c>
      <c r="O449" s="34">
        <v>102732.75</v>
      </c>
      <c r="P449" s="34">
        <v>102732.75</v>
      </c>
      <c r="Q449" s="34">
        <v>102732.75</v>
      </c>
    </row>
    <row r="450" spans="1:17" ht="15" thickBot="1" x14ac:dyDescent="0.4">
      <c r="A450" s="26" t="s">
        <v>50</v>
      </c>
      <c r="B450" s="26" t="s">
        <v>78</v>
      </c>
      <c r="C450" s="26">
        <v>169860</v>
      </c>
      <c r="D450" s="26" t="s">
        <v>449</v>
      </c>
      <c r="E450" s="34">
        <v>-31482.61</v>
      </c>
      <c r="F450" s="34">
        <v>-32311.1</v>
      </c>
      <c r="G450" s="34">
        <v>-33139.589999999997</v>
      </c>
      <c r="H450" s="34">
        <v>-33968.080000000002</v>
      </c>
      <c r="I450" s="34">
        <v>-34796.57</v>
      </c>
      <c r="J450" s="34">
        <v>-35625.06</v>
      </c>
      <c r="K450" s="34">
        <v>-36453.550000000003</v>
      </c>
      <c r="L450" s="34">
        <v>-37282.04</v>
      </c>
      <c r="M450" s="34">
        <v>-38110.53</v>
      </c>
      <c r="N450" s="34">
        <v>-38939.019999999997</v>
      </c>
      <c r="O450" s="34">
        <v>-39767.51</v>
      </c>
      <c r="P450" s="34">
        <v>-40596</v>
      </c>
      <c r="Q450" s="34">
        <v>-40596</v>
      </c>
    </row>
    <row r="451" spans="1:17" ht="15" thickBot="1" x14ac:dyDescent="0.4">
      <c r="A451" s="26" t="s">
        <v>50</v>
      </c>
      <c r="B451" s="26" t="s">
        <v>78</v>
      </c>
      <c r="C451" s="26">
        <v>169865</v>
      </c>
      <c r="D451" s="26" t="s">
        <v>450</v>
      </c>
      <c r="E451" s="34">
        <v>153159.73000000001</v>
      </c>
      <c r="F451" s="34">
        <v>153159.73000000001</v>
      </c>
      <c r="G451" s="34">
        <v>153159.73000000001</v>
      </c>
      <c r="H451" s="34">
        <v>153159.73000000001</v>
      </c>
      <c r="I451" s="34">
        <v>153159.73000000001</v>
      </c>
      <c r="J451" s="34">
        <v>153159.73000000001</v>
      </c>
      <c r="K451" s="34">
        <v>153159.73000000001</v>
      </c>
      <c r="L451" s="34">
        <v>153159.73000000001</v>
      </c>
      <c r="M451" s="34">
        <v>153159.73000000001</v>
      </c>
      <c r="N451" s="34">
        <v>153159.73000000001</v>
      </c>
      <c r="O451" s="34">
        <v>153159.73000000001</v>
      </c>
      <c r="P451" s="34">
        <v>153159.73000000001</v>
      </c>
      <c r="Q451" s="34">
        <v>153159.73000000001</v>
      </c>
    </row>
    <row r="452" spans="1:17" ht="15" thickBot="1" x14ac:dyDescent="0.4">
      <c r="A452" s="26" t="s">
        <v>50</v>
      </c>
      <c r="B452" s="26" t="s">
        <v>78</v>
      </c>
      <c r="C452" s="26">
        <v>169870</v>
      </c>
      <c r="D452" s="26" t="s">
        <v>451</v>
      </c>
      <c r="E452" s="34">
        <v>-94236.03</v>
      </c>
      <c r="F452" s="34">
        <v>-96797.93</v>
      </c>
      <c r="G452" s="34">
        <v>-99359.83</v>
      </c>
      <c r="H452" s="34">
        <v>-101921.73</v>
      </c>
      <c r="I452" s="34">
        <v>-104483.63</v>
      </c>
      <c r="J452" s="34">
        <v>-107045.53</v>
      </c>
      <c r="K452" s="34">
        <v>-109607.43</v>
      </c>
      <c r="L452" s="34">
        <v>-112169.33</v>
      </c>
      <c r="M452" s="34">
        <v>-114731.23</v>
      </c>
      <c r="N452" s="34">
        <v>-117293.13</v>
      </c>
      <c r="O452" s="34">
        <v>-119855.03</v>
      </c>
      <c r="P452" s="34">
        <v>-122416.93</v>
      </c>
      <c r="Q452" s="34">
        <v>-122416.93</v>
      </c>
    </row>
    <row r="453" spans="1:17" ht="15" thickBot="1" x14ac:dyDescent="0.4">
      <c r="A453" s="26" t="s">
        <v>50</v>
      </c>
      <c r="B453" s="26" t="s">
        <v>78</v>
      </c>
      <c r="C453" s="26">
        <v>169875</v>
      </c>
      <c r="D453" s="26" t="s">
        <v>452</v>
      </c>
      <c r="E453" s="34">
        <v>162033.84</v>
      </c>
      <c r="F453" s="34">
        <v>162033.84</v>
      </c>
      <c r="G453" s="34">
        <v>162033.84</v>
      </c>
      <c r="H453" s="34">
        <v>162033.84</v>
      </c>
      <c r="I453" s="34">
        <v>162033.84</v>
      </c>
      <c r="J453" s="34">
        <v>162033.84</v>
      </c>
      <c r="K453" s="34">
        <v>162033.84</v>
      </c>
      <c r="L453" s="34">
        <v>162033.84</v>
      </c>
      <c r="M453" s="34">
        <v>162033.84</v>
      </c>
      <c r="N453" s="34">
        <v>162033.84</v>
      </c>
      <c r="O453" s="34">
        <v>162033.84</v>
      </c>
      <c r="P453" s="34">
        <v>162033.84</v>
      </c>
      <c r="Q453" s="34">
        <v>162033.84</v>
      </c>
    </row>
    <row r="454" spans="1:17" ht="15" thickBot="1" x14ac:dyDescent="0.4">
      <c r="A454" s="26" t="s">
        <v>50</v>
      </c>
      <c r="B454" s="26" t="s">
        <v>78</v>
      </c>
      <c r="C454" s="26">
        <v>169880</v>
      </c>
      <c r="D454" s="26" t="s">
        <v>453</v>
      </c>
      <c r="E454" s="34">
        <v>-17613.39</v>
      </c>
      <c r="F454" s="34">
        <v>-18317.88</v>
      </c>
      <c r="G454" s="34">
        <v>-19022.37</v>
      </c>
      <c r="H454" s="34">
        <v>-19726.86</v>
      </c>
      <c r="I454" s="34">
        <v>-20431.349999999999</v>
      </c>
      <c r="J454" s="34">
        <v>-21135.84</v>
      </c>
      <c r="K454" s="34">
        <v>-21840.33</v>
      </c>
      <c r="L454" s="34">
        <v>-22544.82</v>
      </c>
      <c r="M454" s="34">
        <v>-23249.31</v>
      </c>
      <c r="N454" s="34">
        <v>-23953.8</v>
      </c>
      <c r="O454" s="34">
        <v>-24658.29</v>
      </c>
      <c r="P454" s="34">
        <v>-25362.78</v>
      </c>
      <c r="Q454" s="34">
        <v>-25362.78</v>
      </c>
    </row>
    <row r="455" spans="1:17" ht="15" thickBot="1" x14ac:dyDescent="0.4">
      <c r="A455" s="26" t="s">
        <v>50</v>
      </c>
      <c r="B455" s="26" t="s">
        <v>78</v>
      </c>
      <c r="C455" s="26">
        <v>169885</v>
      </c>
      <c r="D455" s="26" t="s">
        <v>454</v>
      </c>
      <c r="E455" s="34">
        <v>22234.71</v>
      </c>
      <c r="F455" s="34">
        <v>22234.71</v>
      </c>
      <c r="G455" s="34">
        <v>22234.71</v>
      </c>
      <c r="H455" s="34">
        <v>22234.71</v>
      </c>
      <c r="I455" s="34">
        <v>22234.71</v>
      </c>
      <c r="J455" s="34">
        <v>22234.71</v>
      </c>
      <c r="K455" s="34">
        <v>22234.71</v>
      </c>
      <c r="L455" s="34">
        <v>22234.71</v>
      </c>
      <c r="M455" s="34">
        <v>22234.71</v>
      </c>
      <c r="N455" s="34">
        <v>22234.71</v>
      </c>
      <c r="O455" s="34">
        <v>22234.71</v>
      </c>
      <c r="P455" s="34">
        <v>22234.71</v>
      </c>
      <c r="Q455" s="34">
        <v>22234.71</v>
      </c>
    </row>
    <row r="456" spans="1:17" ht="15" thickBot="1" x14ac:dyDescent="0.4">
      <c r="A456" s="26" t="s">
        <v>50</v>
      </c>
      <c r="B456" s="26" t="s">
        <v>78</v>
      </c>
      <c r="C456" s="26">
        <v>172015</v>
      </c>
      <c r="D456" s="26" t="s">
        <v>455</v>
      </c>
      <c r="E456" s="34">
        <v>76485225.439999998</v>
      </c>
      <c r="F456" s="34">
        <v>77778821.439999998</v>
      </c>
      <c r="G456" s="34">
        <v>78414903.439999998</v>
      </c>
      <c r="H456" s="34">
        <v>78248793.439999998</v>
      </c>
      <c r="I456" s="34">
        <v>78035086.439999998</v>
      </c>
      <c r="J456" s="34">
        <v>77884804.439999998</v>
      </c>
      <c r="K456" s="34">
        <v>77814581.439999998</v>
      </c>
      <c r="L456" s="34">
        <v>77870782.439999998</v>
      </c>
      <c r="M456" s="34">
        <v>77788505.439999998</v>
      </c>
      <c r="N456" s="34">
        <v>77631264.439999998</v>
      </c>
      <c r="O456" s="34">
        <v>77861157.439999998</v>
      </c>
      <c r="P456" s="34">
        <v>78297295.569999993</v>
      </c>
      <c r="Q456" s="34">
        <v>78297295.569999993</v>
      </c>
    </row>
    <row r="457" spans="1:17" ht="15" thickBot="1" x14ac:dyDescent="0.4">
      <c r="A457" s="26" t="s">
        <v>50</v>
      </c>
      <c r="B457" s="26" t="s">
        <v>78</v>
      </c>
      <c r="C457" s="26">
        <v>172016</v>
      </c>
      <c r="D457" s="26" t="s">
        <v>456</v>
      </c>
      <c r="E457" s="34">
        <v>-12400000</v>
      </c>
      <c r="F457" s="34">
        <v>-12400000</v>
      </c>
      <c r="G457" s="34">
        <v>-14900000</v>
      </c>
      <c r="H457" s="34">
        <v>-24200000</v>
      </c>
      <c r="I457" s="34">
        <v>-24200000</v>
      </c>
      <c r="J457" s="34">
        <v>-24200000</v>
      </c>
      <c r="K457" s="34">
        <v>-24200000</v>
      </c>
      <c r="L457" s="34">
        <v>-26900000</v>
      </c>
      <c r="M457" s="34">
        <v>-26900000</v>
      </c>
      <c r="N457" s="34">
        <v>-26900000</v>
      </c>
      <c r="O457" s="34">
        <v>-26900000</v>
      </c>
      <c r="P457" s="34">
        <v>-26900000</v>
      </c>
      <c r="Q457" s="34">
        <v>-26900000</v>
      </c>
    </row>
    <row r="458" spans="1:17" ht="15" thickBot="1" x14ac:dyDescent="0.4">
      <c r="A458" s="26" t="s">
        <v>50</v>
      </c>
      <c r="B458" s="26" t="s">
        <v>78</v>
      </c>
      <c r="C458" s="26">
        <v>172084</v>
      </c>
      <c r="D458" s="26" t="s">
        <v>457</v>
      </c>
      <c r="E458" s="34">
        <v>11116302.92</v>
      </c>
      <c r="F458" s="34">
        <v>11083339.92</v>
      </c>
      <c r="G458" s="34">
        <v>11103618.92</v>
      </c>
      <c r="H458" s="34">
        <v>11038302.92</v>
      </c>
      <c r="I458" s="34">
        <v>11070516.92</v>
      </c>
      <c r="J458" s="34">
        <v>11037784.92</v>
      </c>
      <c r="K458" s="34">
        <v>10902401.92</v>
      </c>
      <c r="L458" s="34">
        <v>10915530.92</v>
      </c>
      <c r="M458" s="34">
        <v>10809520.92</v>
      </c>
      <c r="N458" s="34">
        <v>10698599.92</v>
      </c>
      <c r="O458" s="34">
        <v>10556693.92</v>
      </c>
      <c r="P458" s="34">
        <v>10456537.42</v>
      </c>
      <c r="Q458" s="34">
        <v>10456537.42</v>
      </c>
    </row>
    <row r="459" spans="1:17" ht="15" thickBot="1" x14ac:dyDescent="0.4">
      <c r="A459" s="26" t="s">
        <v>50</v>
      </c>
      <c r="B459" s="26" t="s">
        <v>78</v>
      </c>
      <c r="C459" s="26">
        <v>172085</v>
      </c>
      <c r="D459" s="26" t="s">
        <v>458</v>
      </c>
      <c r="E459" s="34">
        <v>7820000</v>
      </c>
      <c r="F459" s="34">
        <v>7920000</v>
      </c>
      <c r="G459" s="34">
        <v>8270000</v>
      </c>
      <c r="H459" s="34">
        <v>8570000</v>
      </c>
      <c r="I459" s="34">
        <v>8870000</v>
      </c>
      <c r="J459" s="34">
        <v>8870000</v>
      </c>
      <c r="K459" s="34">
        <v>8870000</v>
      </c>
      <c r="L459" s="34">
        <v>8870000</v>
      </c>
      <c r="M459" s="34">
        <v>9020000</v>
      </c>
      <c r="N459" s="34">
        <v>9020000</v>
      </c>
      <c r="O459" s="34">
        <v>9480000</v>
      </c>
      <c r="P459" s="34">
        <v>9505000</v>
      </c>
      <c r="Q459" s="34">
        <v>9505000</v>
      </c>
    </row>
    <row r="460" spans="1:17" ht="15" thickBot="1" x14ac:dyDescent="0.4">
      <c r="A460" s="26" t="s">
        <v>50</v>
      </c>
      <c r="B460" s="26" t="s">
        <v>78</v>
      </c>
      <c r="C460" s="26">
        <v>204005</v>
      </c>
      <c r="D460" s="26" t="s">
        <v>459</v>
      </c>
      <c r="E460" s="34">
        <v>0</v>
      </c>
      <c r="F460" s="34">
        <v>-15000000</v>
      </c>
      <c r="G460" s="34">
        <v>0</v>
      </c>
      <c r="H460" s="34">
        <v>0</v>
      </c>
      <c r="I460" s="34">
        <v>0</v>
      </c>
      <c r="J460" s="34">
        <v>0</v>
      </c>
      <c r="K460" s="34">
        <v>0</v>
      </c>
      <c r="L460" s="34">
        <v>0</v>
      </c>
      <c r="M460" s="34">
        <v>0</v>
      </c>
      <c r="N460" s="34">
        <v>0</v>
      </c>
      <c r="O460" s="34">
        <v>-9993050</v>
      </c>
      <c r="P460" s="34">
        <v>-16779606.219999999</v>
      </c>
      <c r="Q460" s="34">
        <v>-16779606.219999999</v>
      </c>
    </row>
    <row r="461" spans="1:17" ht="15" thickBot="1" x14ac:dyDescent="0.4">
      <c r="A461" s="26" t="s">
        <v>50</v>
      </c>
      <c r="B461" s="26" t="s">
        <v>78</v>
      </c>
      <c r="C461" s="26">
        <v>208005</v>
      </c>
      <c r="D461" s="26" t="s">
        <v>460</v>
      </c>
      <c r="E461" s="34">
        <v>51316.19</v>
      </c>
      <c r="F461" s="34">
        <v>44639.48</v>
      </c>
      <c r="G461" s="34">
        <v>37962.769999999997</v>
      </c>
      <c r="H461" s="34">
        <v>31286.06</v>
      </c>
      <c r="I461" s="34">
        <v>24609.35</v>
      </c>
      <c r="J461" s="34">
        <v>17932.64</v>
      </c>
      <c r="K461" s="34">
        <v>11255.93</v>
      </c>
      <c r="L461" s="34">
        <v>4579.22</v>
      </c>
      <c r="M461" s="34">
        <v>3052.82</v>
      </c>
      <c r="N461" s="34">
        <v>1526.42</v>
      </c>
      <c r="O461" s="34">
        <v>0</v>
      </c>
      <c r="P461" s="34">
        <v>0</v>
      </c>
      <c r="Q461" s="34">
        <v>0</v>
      </c>
    </row>
    <row r="462" spans="1:17" ht="15" thickBot="1" x14ac:dyDescent="0.4">
      <c r="A462" s="26" t="s">
        <v>50</v>
      </c>
      <c r="B462" s="26" t="s">
        <v>78</v>
      </c>
      <c r="C462" s="26">
        <v>208010</v>
      </c>
      <c r="D462" s="26" t="s">
        <v>38</v>
      </c>
      <c r="E462" s="34">
        <v>-90000000</v>
      </c>
      <c r="F462" s="34">
        <v>-90000000</v>
      </c>
      <c r="G462" s="34">
        <v>-90000000</v>
      </c>
      <c r="H462" s="34">
        <v>-90000000</v>
      </c>
      <c r="I462" s="34">
        <v>-90000000</v>
      </c>
      <c r="J462" s="34">
        <v>-90000000</v>
      </c>
      <c r="K462" s="34">
        <v>-90000000</v>
      </c>
      <c r="L462" s="34">
        <v>-40000000</v>
      </c>
      <c r="M462" s="34">
        <v>-40000000</v>
      </c>
      <c r="N462" s="34">
        <v>-40000000</v>
      </c>
      <c r="O462" s="34">
        <v>0</v>
      </c>
      <c r="P462" s="34">
        <v>0</v>
      </c>
      <c r="Q462" s="34">
        <v>0</v>
      </c>
    </row>
    <row r="463" spans="1:17" ht="15" thickBot="1" x14ac:dyDescent="0.4">
      <c r="A463" s="26" t="s">
        <v>50</v>
      </c>
      <c r="B463" s="26" t="s">
        <v>78</v>
      </c>
      <c r="C463" s="26">
        <v>212005</v>
      </c>
      <c r="D463" s="26" t="s">
        <v>461</v>
      </c>
      <c r="E463" s="34">
        <v>-9482400.2699999996</v>
      </c>
      <c r="F463" s="34">
        <v>-9480653.6799999997</v>
      </c>
      <c r="G463" s="34">
        <v>-8716966.25</v>
      </c>
      <c r="H463" s="34">
        <v>-10432335</v>
      </c>
      <c r="I463" s="34">
        <v>-11209770.539999999</v>
      </c>
      <c r="J463" s="34">
        <v>-11246487.32</v>
      </c>
      <c r="K463" s="34">
        <v>-10657020.779999999</v>
      </c>
      <c r="L463" s="34">
        <v>-15691816.789999999</v>
      </c>
      <c r="M463" s="34">
        <v>-9546417.4199999999</v>
      </c>
      <c r="N463" s="34">
        <v>-12580111.73</v>
      </c>
      <c r="O463" s="34">
        <v>-14686861.77</v>
      </c>
      <c r="P463" s="34">
        <v>-14207037.310000001</v>
      </c>
      <c r="Q463" s="34">
        <v>-14207037.310000001</v>
      </c>
    </row>
    <row r="464" spans="1:17" ht="15" thickBot="1" x14ac:dyDescent="0.4">
      <c r="A464" s="26" t="s">
        <v>50</v>
      </c>
      <c r="B464" s="26" t="s">
        <v>78</v>
      </c>
      <c r="C464" s="26">
        <v>212006</v>
      </c>
      <c r="D464" s="26" t="s">
        <v>462</v>
      </c>
      <c r="E464" s="34">
        <v>-864912.38</v>
      </c>
      <c r="F464" s="34">
        <v>-856932.89</v>
      </c>
      <c r="G464" s="34">
        <v>-855606.89</v>
      </c>
      <c r="H464" s="34">
        <v>-777913.12</v>
      </c>
      <c r="I464" s="34">
        <v>-171827.65</v>
      </c>
      <c r="J464" s="34">
        <v>-171827.65</v>
      </c>
      <c r="K464" s="34">
        <v>-171827.65</v>
      </c>
      <c r="L464" s="34">
        <v>-171827.65</v>
      </c>
      <c r="M464" s="34">
        <v>-171450.85</v>
      </c>
      <c r="N464" s="34">
        <v>-86248.98</v>
      </c>
      <c r="O464" s="34">
        <v>-86248.98</v>
      </c>
      <c r="P464" s="34">
        <v>-86248.98</v>
      </c>
      <c r="Q464" s="34">
        <v>-86248.98</v>
      </c>
    </row>
    <row r="465" spans="1:17" ht="15" thickBot="1" x14ac:dyDescent="0.4">
      <c r="A465" s="26" t="s">
        <v>50</v>
      </c>
      <c r="B465" s="26" t="s">
        <v>78</v>
      </c>
      <c r="C465" s="26">
        <v>212105</v>
      </c>
      <c r="D465" s="26" t="s">
        <v>463</v>
      </c>
      <c r="E465" s="34">
        <v>-13401563.130000001</v>
      </c>
      <c r="F465" s="34">
        <v>-12026449.380000001</v>
      </c>
      <c r="G465" s="34">
        <v>-12991696.83</v>
      </c>
      <c r="H465" s="34">
        <v>-10562355.310000001</v>
      </c>
      <c r="I465" s="34">
        <v>-22154738.899999999</v>
      </c>
      <c r="J465" s="34">
        <v>-20843500.550000001</v>
      </c>
      <c r="K465" s="34">
        <v>-14395807.029999999</v>
      </c>
      <c r="L465" s="34">
        <v>-15150698.029999999</v>
      </c>
      <c r="M465" s="34">
        <v>-15542728.77</v>
      </c>
      <c r="N465" s="34">
        <v>-18658953.68</v>
      </c>
      <c r="O465" s="34">
        <v>-18041030.690000001</v>
      </c>
      <c r="P465" s="34">
        <v>-15337842.75</v>
      </c>
      <c r="Q465" s="34">
        <v>-15337842.75</v>
      </c>
    </row>
    <row r="466" spans="1:17" ht="15" thickBot="1" x14ac:dyDescent="0.4">
      <c r="A466" s="26" t="s">
        <v>50</v>
      </c>
      <c r="B466" s="26" t="s">
        <v>78</v>
      </c>
      <c r="C466" s="26">
        <v>212107</v>
      </c>
      <c r="D466" s="26" t="s">
        <v>465</v>
      </c>
      <c r="E466" s="34">
        <v>-598.13</v>
      </c>
      <c r="F466" s="34">
        <v>-1122.77</v>
      </c>
      <c r="G466" s="34">
        <v>-1458.46</v>
      </c>
      <c r="H466" s="34">
        <v>-1627.03</v>
      </c>
      <c r="I466" s="34">
        <v>0</v>
      </c>
      <c r="J466" s="34">
        <v>-2184.62</v>
      </c>
      <c r="K466" s="34">
        <v>-331.44</v>
      </c>
      <c r="L466" s="34">
        <v>-212.38</v>
      </c>
      <c r="M466" s="34">
        <v>-1819.07</v>
      </c>
      <c r="N466" s="34">
        <v>-1615.49</v>
      </c>
      <c r="O466" s="34">
        <v>-209.84</v>
      </c>
      <c r="P466" s="34">
        <v>-2613.2600000000002</v>
      </c>
      <c r="Q466" s="34">
        <v>-2613.2600000000002</v>
      </c>
    </row>
    <row r="467" spans="1:17" ht="15" thickBot="1" x14ac:dyDescent="0.4">
      <c r="A467" s="26" t="s">
        <v>50</v>
      </c>
      <c r="B467" s="26" t="s">
        <v>78</v>
      </c>
      <c r="C467" s="26">
        <v>212205</v>
      </c>
      <c r="D467" s="26" t="s">
        <v>466</v>
      </c>
      <c r="E467" s="34">
        <v>-9499308.5299999993</v>
      </c>
      <c r="F467" s="34">
        <v>-10341261.710000001</v>
      </c>
      <c r="G467" s="34">
        <v>-10060005.470000001</v>
      </c>
      <c r="H467" s="34">
        <v>-13228319.960000001</v>
      </c>
      <c r="I467" s="34">
        <v>-11810301.15</v>
      </c>
      <c r="J467" s="34">
        <v>-9272385.2400000002</v>
      </c>
      <c r="K467" s="34">
        <v>-12352199.9</v>
      </c>
      <c r="L467" s="34">
        <v>-13929357.810000001</v>
      </c>
      <c r="M467" s="34">
        <v>-14985702.66</v>
      </c>
      <c r="N467" s="34">
        <v>-12132409.970000001</v>
      </c>
      <c r="O467" s="34">
        <v>-11331475.75</v>
      </c>
      <c r="P467" s="34">
        <v>-12718748.029999999</v>
      </c>
      <c r="Q467" s="34">
        <v>-12718748.029999999</v>
      </c>
    </row>
    <row r="468" spans="1:17" ht="15" thickBot="1" x14ac:dyDescent="0.4">
      <c r="A468" s="26" t="s">
        <v>50</v>
      </c>
      <c r="B468" s="26" t="s">
        <v>78</v>
      </c>
      <c r="C468" s="26">
        <v>212310</v>
      </c>
      <c r="D468" s="26" t="s">
        <v>467</v>
      </c>
      <c r="E468" s="34">
        <v>-12365527.5</v>
      </c>
      <c r="F468" s="34">
        <v>-3270266.49</v>
      </c>
      <c r="G468" s="34">
        <v>-5371503.7400000002</v>
      </c>
      <c r="H468" s="34">
        <v>-5371503.7400000002</v>
      </c>
      <c r="I468" s="34">
        <v>-5371503.7400000002</v>
      </c>
      <c r="J468" s="34">
        <v>-7917075.04</v>
      </c>
      <c r="K468" s="34">
        <v>-7917075.04</v>
      </c>
      <c r="L468" s="34">
        <v>-7917075.04</v>
      </c>
      <c r="M468" s="34">
        <v>-6929202.4199999999</v>
      </c>
      <c r="N468" s="34">
        <v>-6929202.4199999999</v>
      </c>
      <c r="O468" s="34">
        <v>-6929202.4199999999</v>
      </c>
      <c r="P468" s="34">
        <v>-12723881.77</v>
      </c>
      <c r="Q468" s="34">
        <v>-12723881.77</v>
      </c>
    </row>
    <row r="469" spans="1:17" ht="15" thickBot="1" x14ac:dyDescent="0.4">
      <c r="A469" s="26" t="s">
        <v>50</v>
      </c>
      <c r="B469" s="26" t="s">
        <v>78</v>
      </c>
      <c r="C469" s="26">
        <v>212405</v>
      </c>
      <c r="D469" s="26" t="s">
        <v>468</v>
      </c>
      <c r="E469" s="34">
        <v>-4393746</v>
      </c>
      <c r="F469" s="34">
        <v>-7464951</v>
      </c>
      <c r="G469" s="34">
        <v>-8778193</v>
      </c>
      <c r="H469" s="34">
        <v>-8590965</v>
      </c>
      <c r="I469" s="34">
        <v>-6751102</v>
      </c>
      <c r="J469" s="34">
        <v>-4003276</v>
      </c>
      <c r="K469" s="34">
        <v>-762670</v>
      </c>
      <c r="L469" s="34">
        <v>2470450</v>
      </c>
      <c r="M469" s="34">
        <v>5329197</v>
      </c>
      <c r="N469" s="34">
        <v>6633106</v>
      </c>
      <c r="O469" s="34">
        <v>4626666</v>
      </c>
      <c r="P469" s="34">
        <v>0</v>
      </c>
      <c r="Q469" s="34">
        <v>0</v>
      </c>
    </row>
    <row r="470" spans="1:17" ht="15" thickBot="1" x14ac:dyDescent="0.4">
      <c r="A470" s="26" t="s">
        <v>50</v>
      </c>
      <c r="B470" s="26" t="s">
        <v>78</v>
      </c>
      <c r="C470" s="26">
        <v>212505</v>
      </c>
      <c r="D470" s="26" t="s">
        <v>469</v>
      </c>
      <c r="E470" s="34">
        <v>-6923239.79</v>
      </c>
      <c r="F470" s="34">
        <v>-5522477.75</v>
      </c>
      <c r="G470" s="34">
        <v>-5452821.2199999997</v>
      </c>
      <c r="H470" s="34">
        <v>-4610541.2300000004</v>
      </c>
      <c r="I470" s="34">
        <v>-5361355.72</v>
      </c>
      <c r="J470" s="34">
        <v>-7037454.3799999999</v>
      </c>
      <c r="K470" s="34">
        <v>-9779374.7200000007</v>
      </c>
      <c r="L470" s="34">
        <v>-14520415.699999999</v>
      </c>
      <c r="M470" s="34">
        <v>-19053550.129999999</v>
      </c>
      <c r="N470" s="34">
        <v>-23044994.949999999</v>
      </c>
      <c r="O470" s="34">
        <v>-22373750.09</v>
      </c>
      <c r="P470" s="34">
        <v>-16636061.619999999</v>
      </c>
      <c r="Q470" s="34">
        <v>-16636061.619999999</v>
      </c>
    </row>
    <row r="471" spans="1:17" ht="15" thickBot="1" x14ac:dyDescent="0.4">
      <c r="A471" s="26" t="s">
        <v>50</v>
      </c>
      <c r="B471" s="26" t="s">
        <v>78</v>
      </c>
      <c r="C471" s="26">
        <v>212605</v>
      </c>
      <c r="D471" s="26" t="s">
        <v>470</v>
      </c>
      <c r="E471" s="34">
        <v>-185399052.19</v>
      </c>
      <c r="F471" s="34">
        <v>-66263499.729999997</v>
      </c>
      <c r="G471" s="34">
        <v>-41967132.039999999</v>
      </c>
      <c r="H471" s="34">
        <v>-33206766.940000001</v>
      </c>
      <c r="I471" s="34">
        <v>-18928260.780000001</v>
      </c>
      <c r="J471" s="34">
        <v>-18321599.16</v>
      </c>
      <c r="K471" s="34">
        <v>-18942269.879999999</v>
      </c>
      <c r="L471" s="34">
        <v>-20969391.469999999</v>
      </c>
      <c r="M471" s="34">
        <v>-18353112.120000001</v>
      </c>
      <c r="N471" s="34">
        <v>-20785294.800000001</v>
      </c>
      <c r="O471" s="34">
        <v>-38750674.369999997</v>
      </c>
      <c r="P471" s="34">
        <v>-47787047.18</v>
      </c>
      <c r="Q471" s="34">
        <v>-47787047.18</v>
      </c>
    </row>
    <row r="472" spans="1:17" ht="15" thickBot="1" x14ac:dyDescent="0.4">
      <c r="A472" s="26" t="s">
        <v>50</v>
      </c>
      <c r="B472" s="26" t="s">
        <v>78</v>
      </c>
      <c r="C472" s="26">
        <v>212610</v>
      </c>
      <c r="D472" s="26" t="s">
        <v>2865</v>
      </c>
      <c r="E472" s="34">
        <v>0</v>
      </c>
      <c r="F472" s="34">
        <v>0</v>
      </c>
      <c r="G472" s="34">
        <v>0</v>
      </c>
      <c r="H472" s="34">
        <v>0</v>
      </c>
      <c r="I472" s="34">
        <v>0</v>
      </c>
      <c r="J472" s="34">
        <v>-688797.54</v>
      </c>
      <c r="K472" s="34">
        <v>-140885.29</v>
      </c>
      <c r="L472" s="34">
        <v>-169986.64</v>
      </c>
      <c r="M472" s="34">
        <v>-74855.64</v>
      </c>
      <c r="N472" s="34">
        <v>-3568.13</v>
      </c>
      <c r="O472" s="34">
        <v>-15816.44</v>
      </c>
      <c r="P472" s="34">
        <v>-341580.64</v>
      </c>
      <c r="Q472" s="34">
        <v>-341580.64</v>
      </c>
    </row>
    <row r="473" spans="1:17" ht="15" thickBot="1" x14ac:dyDescent="0.4">
      <c r="A473" s="26" t="s">
        <v>50</v>
      </c>
      <c r="B473" s="26" t="s">
        <v>78</v>
      </c>
      <c r="C473" s="26">
        <v>212705</v>
      </c>
      <c r="D473" s="26" t="s">
        <v>471</v>
      </c>
      <c r="E473" s="34">
        <v>0</v>
      </c>
      <c r="F473" s="34">
        <v>-6775435.0899999999</v>
      </c>
      <c r="G473" s="34">
        <v>-3319610.57</v>
      </c>
      <c r="H473" s="34">
        <v>-3994701.32</v>
      </c>
      <c r="I473" s="34">
        <v>0</v>
      </c>
      <c r="J473" s="34">
        <v>-6116478.1399999997</v>
      </c>
      <c r="K473" s="34">
        <v>-5812394.9500000002</v>
      </c>
      <c r="L473" s="34">
        <v>-2283639.36</v>
      </c>
      <c r="M473" s="34">
        <v>-4797551.6500000004</v>
      </c>
      <c r="N473" s="34">
        <v>-2028065.96</v>
      </c>
      <c r="O473" s="34">
        <v>0</v>
      </c>
      <c r="P473" s="34">
        <v>-7522571.5499999998</v>
      </c>
      <c r="Q473" s="34">
        <v>-7522571.5499999998</v>
      </c>
    </row>
    <row r="474" spans="1:17" ht="15" thickBot="1" x14ac:dyDescent="0.4">
      <c r="A474" s="26" t="s">
        <v>50</v>
      </c>
      <c r="B474" s="26" t="s">
        <v>78</v>
      </c>
      <c r="C474" s="26">
        <v>212802</v>
      </c>
      <c r="D474" s="26" t="s">
        <v>472</v>
      </c>
      <c r="E474" s="34">
        <v>0</v>
      </c>
      <c r="F474" s="34">
        <v>0</v>
      </c>
      <c r="G474" s="34">
        <v>0</v>
      </c>
      <c r="H474" s="34">
        <v>0</v>
      </c>
      <c r="I474" s="34">
        <v>0</v>
      </c>
      <c r="J474" s="34">
        <v>0</v>
      </c>
      <c r="K474" s="34">
        <v>0</v>
      </c>
      <c r="L474" s="34">
        <v>0</v>
      </c>
      <c r="M474" s="34">
        <v>0</v>
      </c>
      <c r="N474" s="34">
        <v>0</v>
      </c>
      <c r="O474" s="34">
        <v>0</v>
      </c>
      <c r="P474" s="34">
        <v>0</v>
      </c>
      <c r="Q474" s="34">
        <v>0</v>
      </c>
    </row>
    <row r="475" spans="1:17" ht="15" thickBot="1" x14ac:dyDescent="0.4">
      <c r="A475" s="26" t="s">
        <v>50</v>
      </c>
      <c r="B475" s="26" t="s">
        <v>78</v>
      </c>
      <c r="C475" s="26">
        <v>212804</v>
      </c>
      <c r="D475" s="26" t="s">
        <v>473</v>
      </c>
      <c r="E475" s="34">
        <v>-5292953.03</v>
      </c>
      <c r="F475" s="34">
        <v>-7320121.54</v>
      </c>
      <c r="G475" s="34">
        <v>-3896352.42</v>
      </c>
      <c r="H475" s="34">
        <v>-1854372.92</v>
      </c>
      <c r="I475" s="34">
        <v>-2492744.4500000002</v>
      </c>
      <c r="J475" s="34">
        <v>-2937110.98</v>
      </c>
      <c r="K475" s="34">
        <v>-3206381.96</v>
      </c>
      <c r="L475" s="34">
        <v>-3951667.55</v>
      </c>
      <c r="M475" s="34">
        <v>-4367553.25</v>
      </c>
      <c r="N475" s="34">
        <v>-2425814.5099999998</v>
      </c>
      <c r="O475" s="34">
        <v>-2784349.85</v>
      </c>
      <c r="P475" s="34">
        <v>-2861343.13</v>
      </c>
      <c r="Q475" s="34">
        <v>-2861343.13</v>
      </c>
    </row>
    <row r="476" spans="1:17" ht="15" thickBot="1" x14ac:dyDescent="0.4">
      <c r="A476" s="26" t="s">
        <v>50</v>
      </c>
      <c r="B476" s="26" t="s">
        <v>78</v>
      </c>
      <c r="C476" s="26">
        <v>212806</v>
      </c>
      <c r="D476" s="26" t="s">
        <v>474</v>
      </c>
      <c r="E476" s="34">
        <v>3017.95</v>
      </c>
      <c r="F476" s="34">
        <v>3017.95</v>
      </c>
      <c r="G476" s="34">
        <v>718.25</v>
      </c>
      <c r="H476" s="34">
        <v>-1302923.43</v>
      </c>
      <c r="I476" s="34">
        <v>-1331037.8700000001</v>
      </c>
      <c r="J476" s="34">
        <v>718.25</v>
      </c>
      <c r="K476" s="34">
        <v>-773.63</v>
      </c>
      <c r="L476" s="34">
        <v>718.25</v>
      </c>
      <c r="M476" s="34">
        <v>-5450.97</v>
      </c>
      <c r="N476" s="34">
        <v>-1403687.66</v>
      </c>
      <c r="O476" s="34">
        <v>-1388391.82</v>
      </c>
      <c r="P476" s="34">
        <v>-5450.97</v>
      </c>
      <c r="Q476" s="34">
        <v>-5450.97</v>
      </c>
    </row>
    <row r="477" spans="1:17" ht="15" thickBot="1" x14ac:dyDescent="0.4">
      <c r="A477" s="26" t="s">
        <v>50</v>
      </c>
      <c r="B477" s="26" t="s">
        <v>78</v>
      </c>
      <c r="C477" s="26">
        <v>212808</v>
      </c>
      <c r="D477" s="26" t="s">
        <v>475</v>
      </c>
      <c r="E477" s="34">
        <v>-106554.89</v>
      </c>
      <c r="F477" s="34">
        <v>-106554.89</v>
      </c>
      <c r="G477" s="34">
        <v>-106554.89</v>
      </c>
      <c r="H477" s="34">
        <v>-106554.89</v>
      </c>
      <c r="I477" s="34">
        <v>-106554.89</v>
      </c>
      <c r="J477" s="34">
        <v>-106554.89</v>
      </c>
      <c r="K477" s="34">
        <v>-106554.89</v>
      </c>
      <c r="L477" s="34">
        <v>-106554.89</v>
      </c>
      <c r="M477" s="34">
        <v>-106554.89</v>
      </c>
      <c r="N477" s="34">
        <v>-106554.89</v>
      </c>
      <c r="O477" s="34">
        <v>-106554.89</v>
      </c>
      <c r="P477" s="34">
        <v>-102632.89</v>
      </c>
      <c r="Q477" s="34">
        <v>-102632.89</v>
      </c>
    </row>
    <row r="478" spans="1:17" ht="15" thickBot="1" x14ac:dyDescent="0.4">
      <c r="A478" s="26" t="s">
        <v>50</v>
      </c>
      <c r="B478" s="26" t="s">
        <v>78</v>
      </c>
      <c r="C478" s="26">
        <v>212810</v>
      </c>
      <c r="D478" s="26" t="s">
        <v>476</v>
      </c>
      <c r="E478" s="34">
        <v>-82431.259999999995</v>
      </c>
      <c r="F478" s="34">
        <v>-82236.67</v>
      </c>
      <c r="G478" s="34">
        <v>-82982.22</v>
      </c>
      <c r="H478" s="34">
        <v>-92516.01</v>
      </c>
      <c r="I478" s="34">
        <v>-134850.07999999999</v>
      </c>
      <c r="J478" s="34">
        <v>-125160.04</v>
      </c>
      <c r="K478" s="34">
        <v>-124427.54</v>
      </c>
      <c r="L478" s="34">
        <v>-123842.63</v>
      </c>
      <c r="M478" s="34">
        <v>-121575.31</v>
      </c>
      <c r="N478" s="34">
        <v>-89162.63</v>
      </c>
      <c r="O478" s="34">
        <v>-81800.240000000005</v>
      </c>
      <c r="P478" s="34">
        <v>-71984.62</v>
      </c>
      <c r="Q478" s="34">
        <v>-71984.62</v>
      </c>
    </row>
    <row r="479" spans="1:17" ht="15" thickBot="1" x14ac:dyDescent="0.4">
      <c r="A479" s="26" t="s">
        <v>50</v>
      </c>
      <c r="B479" s="26" t="s">
        <v>78</v>
      </c>
      <c r="C479" s="26">
        <v>212812</v>
      </c>
      <c r="D479" s="26" t="s">
        <v>477</v>
      </c>
      <c r="E479" s="34">
        <v>0</v>
      </c>
      <c r="F479" s="34">
        <v>0</v>
      </c>
      <c r="G479" s="34">
        <v>0</v>
      </c>
      <c r="H479" s="34">
        <v>0</v>
      </c>
      <c r="I479" s="34">
        <v>0</v>
      </c>
      <c r="J479" s="34">
        <v>0</v>
      </c>
      <c r="K479" s="34">
        <v>0</v>
      </c>
      <c r="L479" s="34">
        <v>0</v>
      </c>
      <c r="M479" s="34">
        <v>0</v>
      </c>
      <c r="N479" s="34">
        <v>-72499.679999999993</v>
      </c>
      <c r="O479" s="34">
        <v>-72499.679999999993</v>
      </c>
      <c r="P479" s="34">
        <v>-72499.679999999993</v>
      </c>
      <c r="Q479" s="34">
        <v>-72499.679999999993</v>
      </c>
    </row>
    <row r="480" spans="1:17" ht="15" thickBot="1" x14ac:dyDescent="0.4">
      <c r="A480" s="26" t="s">
        <v>50</v>
      </c>
      <c r="B480" s="26" t="s">
        <v>78</v>
      </c>
      <c r="C480" s="26">
        <v>212814</v>
      </c>
      <c r="D480" s="26" t="s">
        <v>478</v>
      </c>
      <c r="E480" s="34">
        <v>-35504.25</v>
      </c>
      <c r="F480" s="34">
        <v>-51515.39</v>
      </c>
      <c r="G480" s="34">
        <v>-31343.63</v>
      </c>
      <c r="H480" s="34">
        <v>-28656.55</v>
      </c>
      <c r="I480" s="34">
        <v>-26781.55</v>
      </c>
      <c r="J480" s="34">
        <v>-27802.38</v>
      </c>
      <c r="K480" s="34">
        <v>-27663.88</v>
      </c>
      <c r="L480" s="34">
        <v>-27775.32</v>
      </c>
      <c r="M480" s="34">
        <v>-27262.82</v>
      </c>
      <c r="N480" s="34">
        <v>5757.94</v>
      </c>
      <c r="O480" s="34">
        <v>-27550.75</v>
      </c>
      <c r="P480" s="34">
        <v>-34383.660000000003</v>
      </c>
      <c r="Q480" s="34">
        <v>-34383.660000000003</v>
      </c>
    </row>
    <row r="481" spans="1:17" ht="15" thickBot="1" x14ac:dyDescent="0.4">
      <c r="A481" s="26" t="s">
        <v>50</v>
      </c>
      <c r="B481" s="26" t="s">
        <v>78</v>
      </c>
      <c r="C481" s="26">
        <v>212816</v>
      </c>
      <c r="D481" s="26" t="s">
        <v>479</v>
      </c>
      <c r="E481" s="34">
        <v>-2381450.12</v>
      </c>
      <c r="F481" s="34">
        <v>-2622856.98</v>
      </c>
      <c r="G481" s="34">
        <v>-2950480.75</v>
      </c>
      <c r="H481" s="34">
        <v>-3224578.22</v>
      </c>
      <c r="I481" s="34">
        <v>-3355998.66</v>
      </c>
      <c r="J481" s="34">
        <v>-3599471.51</v>
      </c>
      <c r="K481" s="34">
        <v>-3544692.36</v>
      </c>
      <c r="L481" s="34">
        <v>-3746954</v>
      </c>
      <c r="M481" s="34">
        <v>-3687493.53</v>
      </c>
      <c r="N481" s="34">
        <v>-4058823.54</v>
      </c>
      <c r="O481" s="34">
        <v>-3821900.03</v>
      </c>
      <c r="P481" s="34">
        <v>-2455659.7400000002</v>
      </c>
      <c r="Q481" s="34">
        <v>-2455659.7400000002</v>
      </c>
    </row>
    <row r="482" spans="1:17" ht="15" thickBot="1" x14ac:dyDescent="0.4">
      <c r="A482" s="26" t="s">
        <v>50</v>
      </c>
      <c r="B482" s="26" t="s">
        <v>78</v>
      </c>
      <c r="C482" s="26">
        <v>212818</v>
      </c>
      <c r="D482" s="26" t="s">
        <v>480</v>
      </c>
      <c r="E482" s="34">
        <v>777668.88</v>
      </c>
      <c r="F482" s="34">
        <v>777668.88</v>
      </c>
      <c r="G482" s="34">
        <v>777668.88</v>
      </c>
      <c r="H482" s="34">
        <v>777668.88</v>
      </c>
      <c r="I482" s="34">
        <v>777668.88</v>
      </c>
      <c r="J482" s="34">
        <v>777668.88</v>
      </c>
      <c r="K482" s="34">
        <v>777668.88</v>
      </c>
      <c r="L482" s="34">
        <v>777668.88</v>
      </c>
      <c r="M482" s="34">
        <v>777668.88</v>
      </c>
      <c r="N482" s="34">
        <v>777668.88</v>
      </c>
      <c r="O482" s="34">
        <v>777668.88</v>
      </c>
      <c r="P482" s="34">
        <v>777668.88</v>
      </c>
      <c r="Q482" s="34">
        <v>777668.88</v>
      </c>
    </row>
    <row r="483" spans="1:17" ht="15" thickBot="1" x14ac:dyDescent="0.4">
      <c r="A483" s="26" t="s">
        <v>50</v>
      </c>
      <c r="B483" s="26" t="s">
        <v>78</v>
      </c>
      <c r="C483" s="26">
        <v>212820</v>
      </c>
      <c r="D483" s="26" t="s">
        <v>481</v>
      </c>
      <c r="E483" s="34">
        <v>-777668.88</v>
      </c>
      <c r="F483" s="34">
        <v>-777668.88</v>
      </c>
      <c r="G483" s="34">
        <v>-777668.88</v>
      </c>
      <c r="H483" s="34">
        <v>-777668.88</v>
      </c>
      <c r="I483" s="34">
        <v>-777668.88</v>
      </c>
      <c r="J483" s="34">
        <v>-777668.88</v>
      </c>
      <c r="K483" s="34">
        <v>-777668.88</v>
      </c>
      <c r="L483" s="34">
        <v>-777668.88</v>
      </c>
      <c r="M483" s="34">
        <v>-777668.88</v>
      </c>
      <c r="N483" s="34">
        <v>-777668.88</v>
      </c>
      <c r="O483" s="34">
        <v>-777668.88</v>
      </c>
      <c r="P483" s="34">
        <v>-777668.88</v>
      </c>
      <c r="Q483" s="34">
        <v>-777668.88</v>
      </c>
    </row>
    <row r="484" spans="1:17" ht="15" thickBot="1" x14ac:dyDescent="0.4">
      <c r="A484" s="26" t="s">
        <v>50</v>
      </c>
      <c r="B484" s="26" t="s">
        <v>78</v>
      </c>
      <c r="C484" s="26">
        <v>212822</v>
      </c>
      <c r="D484" s="26" t="s">
        <v>482</v>
      </c>
      <c r="E484" s="34">
        <v>0</v>
      </c>
      <c r="F484" s="34">
        <v>0</v>
      </c>
      <c r="G484" s="34">
        <v>0</v>
      </c>
      <c r="H484" s="34">
        <v>0</v>
      </c>
      <c r="I484" s="34">
        <v>0</v>
      </c>
      <c r="J484" s="34">
        <v>0</v>
      </c>
      <c r="K484" s="34">
        <v>0</v>
      </c>
      <c r="L484" s="34">
        <v>0</v>
      </c>
      <c r="M484" s="34">
        <v>0</v>
      </c>
      <c r="N484" s="34">
        <v>0</v>
      </c>
      <c r="O484" s="34">
        <v>0</v>
      </c>
      <c r="P484" s="34">
        <v>0</v>
      </c>
      <c r="Q484" s="34">
        <v>0</v>
      </c>
    </row>
    <row r="485" spans="1:17" ht="15" thickBot="1" x14ac:dyDescent="0.4">
      <c r="A485" s="26" t="s">
        <v>50</v>
      </c>
      <c r="B485" s="26" t="s">
        <v>78</v>
      </c>
      <c r="C485" s="26">
        <v>212824</v>
      </c>
      <c r="D485" s="26" t="s">
        <v>483</v>
      </c>
      <c r="E485" s="34">
        <v>-533.12</v>
      </c>
      <c r="F485" s="34">
        <v>-533.12</v>
      </c>
      <c r="G485" s="34">
        <v>-983.12</v>
      </c>
      <c r="H485" s="34">
        <v>-4915.82</v>
      </c>
      <c r="I485" s="34">
        <v>-4847.6000000000004</v>
      </c>
      <c r="J485" s="34">
        <v>-983.12</v>
      </c>
      <c r="K485" s="34">
        <v>-983.12</v>
      </c>
      <c r="L485" s="34">
        <v>-2469.41</v>
      </c>
      <c r="M485" s="34">
        <v>-2746.94</v>
      </c>
      <c r="N485" s="34">
        <v>-6422.14</v>
      </c>
      <c r="O485" s="34">
        <v>-5992.29</v>
      </c>
      <c r="P485" s="34">
        <v>-1766.62</v>
      </c>
      <c r="Q485" s="34">
        <v>-1766.62</v>
      </c>
    </row>
    <row r="486" spans="1:17" ht="15" thickBot="1" x14ac:dyDescent="0.4">
      <c r="A486" s="26" t="s">
        <v>50</v>
      </c>
      <c r="B486" s="26" t="s">
        <v>78</v>
      </c>
      <c r="C486" s="26">
        <v>212826</v>
      </c>
      <c r="D486" s="26" t="s">
        <v>484</v>
      </c>
      <c r="E486" s="34">
        <v>-542228.49</v>
      </c>
      <c r="F486" s="34">
        <v>-739277.71</v>
      </c>
      <c r="G486" s="34">
        <v>-709182.41</v>
      </c>
      <c r="H486" s="34">
        <v>-479720.68</v>
      </c>
      <c r="I486" s="34">
        <v>-753080.91</v>
      </c>
      <c r="J486" s="34">
        <v>-638321.81000000006</v>
      </c>
      <c r="K486" s="34">
        <v>-526842.51</v>
      </c>
      <c r="L486" s="34">
        <v>-478878.03</v>
      </c>
      <c r="M486" s="34">
        <v>-511399.31</v>
      </c>
      <c r="N486" s="34">
        <v>-482991.44</v>
      </c>
      <c r="O486" s="34">
        <v>-423262.4</v>
      </c>
      <c r="P486" s="34">
        <v>-568587.85</v>
      </c>
      <c r="Q486" s="34">
        <v>-568587.85</v>
      </c>
    </row>
    <row r="487" spans="1:17" ht="15" thickBot="1" x14ac:dyDescent="0.4">
      <c r="A487" s="26" t="s">
        <v>50</v>
      </c>
      <c r="B487" s="26" t="s">
        <v>78</v>
      </c>
      <c r="C487" s="26">
        <v>212828</v>
      </c>
      <c r="D487" s="26" t="s">
        <v>485</v>
      </c>
      <c r="E487" s="34">
        <v>-31.19</v>
      </c>
      <c r="F487" s="34">
        <v>-240.4</v>
      </c>
      <c r="G487" s="34">
        <v>-107.7</v>
      </c>
      <c r="H487" s="34">
        <v>-37547.699999999997</v>
      </c>
      <c r="I487" s="34">
        <v>-38804.400000000001</v>
      </c>
      <c r="J487" s="34">
        <v>-57.7</v>
      </c>
      <c r="K487" s="34">
        <v>-57.7</v>
      </c>
      <c r="L487" s="34">
        <v>-57.7</v>
      </c>
      <c r="M487" s="34">
        <v>-118.6</v>
      </c>
      <c r="N487" s="34">
        <v>-38663.68</v>
      </c>
      <c r="O487" s="34">
        <v>-38519.42</v>
      </c>
      <c r="P487" s="34">
        <v>-58.7</v>
      </c>
      <c r="Q487" s="34">
        <v>-58.7</v>
      </c>
    </row>
    <row r="488" spans="1:17" ht="15" thickBot="1" x14ac:dyDescent="0.4">
      <c r="A488" s="26" t="s">
        <v>50</v>
      </c>
      <c r="B488" s="26" t="s">
        <v>78</v>
      </c>
      <c r="C488" s="26">
        <v>212830</v>
      </c>
      <c r="D488" s="26" t="s">
        <v>486</v>
      </c>
      <c r="E488" s="34">
        <v>-6120</v>
      </c>
      <c r="F488" s="34">
        <v>-7480</v>
      </c>
      <c r="G488" s="34">
        <v>-8890</v>
      </c>
      <c r="H488" s="34">
        <v>-10150</v>
      </c>
      <c r="I488" s="34">
        <v>-11410</v>
      </c>
      <c r="J488" s="34">
        <v>-150</v>
      </c>
      <c r="K488" s="34">
        <v>-600</v>
      </c>
      <c r="L488" s="34">
        <v>-712.5</v>
      </c>
      <c r="M488" s="34">
        <v>-812.5</v>
      </c>
      <c r="N488" s="34">
        <v>-812.5</v>
      </c>
      <c r="O488" s="34">
        <v>-812.5</v>
      </c>
      <c r="P488" s="34">
        <v>-812.5</v>
      </c>
      <c r="Q488" s="34">
        <v>-812.5</v>
      </c>
    </row>
    <row r="489" spans="1:17" ht="15" thickBot="1" x14ac:dyDescent="0.4">
      <c r="A489" s="26" t="s">
        <v>50</v>
      </c>
      <c r="B489" s="26" t="s">
        <v>78</v>
      </c>
      <c r="C489" s="26">
        <v>212832</v>
      </c>
      <c r="D489" s="26" t="s">
        <v>487</v>
      </c>
      <c r="E489" s="34">
        <v>-1579152.65</v>
      </c>
      <c r="F489" s="34">
        <v>-2431416.56</v>
      </c>
      <c r="G489" s="34">
        <v>-498122.87</v>
      </c>
      <c r="H489" s="34">
        <v>-993827.72</v>
      </c>
      <c r="I489" s="34">
        <v>-979766.4</v>
      </c>
      <c r="J489" s="34">
        <v>-552054.29</v>
      </c>
      <c r="K489" s="34">
        <v>-425108.61</v>
      </c>
      <c r="L489" s="34">
        <v>-381473.32</v>
      </c>
      <c r="M489" s="34">
        <v>-354554.31</v>
      </c>
      <c r="N489" s="34">
        <v>-187204.52</v>
      </c>
      <c r="O489" s="34">
        <v>-278968.82</v>
      </c>
      <c r="P489" s="34">
        <v>-624968.24</v>
      </c>
      <c r="Q489" s="34">
        <v>-624968.24</v>
      </c>
    </row>
    <row r="490" spans="1:17" ht="15" thickBot="1" x14ac:dyDescent="0.4">
      <c r="A490" s="26" t="s">
        <v>50</v>
      </c>
      <c r="B490" s="26" t="s">
        <v>78</v>
      </c>
      <c r="C490" s="26">
        <v>212842</v>
      </c>
      <c r="D490" s="26" t="s">
        <v>488</v>
      </c>
      <c r="E490" s="34">
        <v>-1001519.64</v>
      </c>
      <c r="F490" s="34">
        <v>-990374.33</v>
      </c>
      <c r="G490" s="34">
        <v>-437827.03</v>
      </c>
      <c r="H490" s="34">
        <v>-902153.43</v>
      </c>
      <c r="I490" s="34">
        <v>-1275165.17</v>
      </c>
      <c r="J490" s="34">
        <v>-246186.81</v>
      </c>
      <c r="K490" s="34">
        <v>-699619.06</v>
      </c>
      <c r="L490" s="34">
        <v>95923.28</v>
      </c>
      <c r="M490" s="34">
        <v>-282821.40999999997</v>
      </c>
      <c r="N490" s="34">
        <v>-427925.23</v>
      </c>
      <c r="O490" s="34">
        <v>-783407.41</v>
      </c>
      <c r="P490" s="34">
        <v>-603792.18999999994</v>
      </c>
      <c r="Q490" s="34">
        <v>-603792.18999999994</v>
      </c>
    </row>
    <row r="491" spans="1:17" ht="15" thickBot="1" x14ac:dyDescent="0.4">
      <c r="A491" s="26" t="s">
        <v>50</v>
      </c>
      <c r="B491" s="26" t="s">
        <v>78</v>
      </c>
      <c r="C491" s="26">
        <v>212846</v>
      </c>
      <c r="D491" s="26" t="s">
        <v>489</v>
      </c>
      <c r="E491" s="34">
        <v>-482.16</v>
      </c>
      <c r="F491" s="34">
        <v>-482.16</v>
      </c>
      <c r="G491" s="34">
        <v>-482.16</v>
      </c>
      <c r="H491" s="34">
        <v>-482.16</v>
      </c>
      <c r="I491" s="34">
        <v>-482.16</v>
      </c>
      <c r="J491" s="34">
        <v>-482.16</v>
      </c>
      <c r="K491" s="34">
        <v>-482.16</v>
      </c>
      <c r="L491" s="34">
        <v>-482.16</v>
      </c>
      <c r="M491" s="34">
        <v>-482.16</v>
      </c>
      <c r="N491" s="34">
        <v>-482.16</v>
      </c>
      <c r="O491" s="34">
        <v>-482.16</v>
      </c>
      <c r="P491" s="34">
        <v>-482.16</v>
      </c>
      <c r="Q491" s="34">
        <v>-482.16</v>
      </c>
    </row>
    <row r="492" spans="1:17" ht="15" thickBot="1" x14ac:dyDescent="0.4">
      <c r="A492" s="26" t="s">
        <v>50</v>
      </c>
      <c r="B492" s="26" t="s">
        <v>78</v>
      </c>
      <c r="C492" s="26">
        <v>212854</v>
      </c>
      <c r="D492" s="26" t="s">
        <v>490</v>
      </c>
      <c r="E492" s="34">
        <v>-58090.39</v>
      </c>
      <c r="F492" s="34">
        <v>-65337.51</v>
      </c>
      <c r="G492" s="34">
        <v>-38195.11</v>
      </c>
      <c r="H492" s="34">
        <v>-45424.23</v>
      </c>
      <c r="I492" s="34">
        <v>-20540.12</v>
      </c>
      <c r="J492" s="34">
        <v>-27605.24</v>
      </c>
      <c r="K492" s="34">
        <v>-13631</v>
      </c>
      <c r="L492" s="34">
        <v>-20778.12</v>
      </c>
      <c r="M492" s="34">
        <v>-27925.24</v>
      </c>
      <c r="N492" s="34">
        <v>-35154.36</v>
      </c>
      <c r="O492" s="34">
        <v>-20860.12</v>
      </c>
      <c r="P492" s="34">
        <v>-34786.300000000003</v>
      </c>
      <c r="Q492" s="34">
        <v>-34786.300000000003</v>
      </c>
    </row>
    <row r="493" spans="1:17" ht="15" thickBot="1" x14ac:dyDescent="0.4">
      <c r="A493" s="26" t="s">
        <v>50</v>
      </c>
      <c r="B493" s="26" t="s">
        <v>78</v>
      </c>
      <c r="C493" s="26">
        <v>212858</v>
      </c>
      <c r="D493" s="26" t="s">
        <v>491</v>
      </c>
      <c r="E493" s="34">
        <v>-524112.22</v>
      </c>
      <c r="F493" s="34">
        <v>-216204.58</v>
      </c>
      <c r="G493" s="34">
        <v>-209479.5</v>
      </c>
      <c r="H493" s="34">
        <v>-248882.7</v>
      </c>
      <c r="I493" s="34">
        <v>-268392.45</v>
      </c>
      <c r="J493" s="34">
        <v>-283693.87</v>
      </c>
      <c r="K493" s="34">
        <v>-316278.62</v>
      </c>
      <c r="L493" s="34">
        <v>-320730.03999999998</v>
      </c>
      <c r="M493" s="34">
        <v>-354814.79</v>
      </c>
      <c r="N493" s="34">
        <v>-368316.21</v>
      </c>
      <c r="O493" s="34">
        <v>-403117.63</v>
      </c>
      <c r="P493" s="34">
        <v>-565323.56000000006</v>
      </c>
      <c r="Q493" s="34">
        <v>-565323.56000000006</v>
      </c>
    </row>
    <row r="494" spans="1:17" ht="15" thickBot="1" x14ac:dyDescent="0.4">
      <c r="A494" s="26" t="s">
        <v>50</v>
      </c>
      <c r="B494" s="26" t="s">
        <v>78</v>
      </c>
      <c r="C494" s="26">
        <v>212866</v>
      </c>
      <c r="D494" s="26" t="s">
        <v>492</v>
      </c>
      <c r="E494" s="34">
        <v>-8333.2900000000009</v>
      </c>
      <c r="F494" s="34">
        <v>-16666.62</v>
      </c>
      <c r="G494" s="34">
        <v>-24999.95</v>
      </c>
      <c r="H494" s="34">
        <v>-33333.279999999999</v>
      </c>
      <c r="I494" s="34">
        <v>-41666.61</v>
      </c>
      <c r="J494" s="34">
        <v>-41666.61</v>
      </c>
      <c r="K494" s="34">
        <v>-58333.27</v>
      </c>
      <c r="L494" s="34">
        <v>-66666.600000000006</v>
      </c>
      <c r="M494" s="34">
        <v>-65361.53</v>
      </c>
      <c r="N494" s="34">
        <v>16263.54</v>
      </c>
      <c r="O494" s="34">
        <v>7930.21</v>
      </c>
      <c r="P494" s="34">
        <v>-403.12</v>
      </c>
      <c r="Q494" s="34">
        <v>-403.12</v>
      </c>
    </row>
    <row r="495" spans="1:17" ht="15" thickBot="1" x14ac:dyDescent="0.4">
      <c r="A495" s="26" t="s">
        <v>50</v>
      </c>
      <c r="B495" s="26" t="s">
        <v>78</v>
      </c>
      <c r="C495" s="26">
        <v>212872</v>
      </c>
      <c r="D495" s="26" t="s">
        <v>493</v>
      </c>
      <c r="E495" s="34">
        <v>-1412996.32</v>
      </c>
      <c r="F495" s="34">
        <v>-2654394.0099999998</v>
      </c>
      <c r="G495" s="34">
        <v>-428203.83</v>
      </c>
      <c r="H495" s="34">
        <v>-609295.05000000005</v>
      </c>
      <c r="I495" s="34">
        <v>-631893.93999999994</v>
      </c>
      <c r="J495" s="34">
        <v>-661438.56000000006</v>
      </c>
      <c r="K495" s="34">
        <v>-431061.33</v>
      </c>
      <c r="L495" s="34">
        <v>-438539.77</v>
      </c>
      <c r="M495" s="34">
        <v>-452476.21</v>
      </c>
      <c r="N495" s="34">
        <v>-651582.04</v>
      </c>
      <c r="O495" s="34">
        <v>-676890.51</v>
      </c>
      <c r="P495" s="34">
        <v>81599.66</v>
      </c>
      <c r="Q495" s="34">
        <v>81599.66</v>
      </c>
    </row>
    <row r="496" spans="1:17" ht="15" thickBot="1" x14ac:dyDescent="0.4">
      <c r="A496" s="26" t="s">
        <v>50</v>
      </c>
      <c r="B496" s="26" t="s">
        <v>78</v>
      </c>
      <c r="C496" s="26">
        <v>212874</v>
      </c>
      <c r="D496" s="26" t="s">
        <v>494</v>
      </c>
      <c r="E496" s="34">
        <v>-460597.48</v>
      </c>
      <c r="F496" s="34">
        <v>-733392.99</v>
      </c>
      <c r="G496" s="34">
        <v>-169897.06</v>
      </c>
      <c r="H496" s="34">
        <v>-300216.28999999998</v>
      </c>
      <c r="I496" s="34">
        <v>-302955.8</v>
      </c>
      <c r="J496" s="34">
        <v>-306873.34000000003</v>
      </c>
      <c r="K496" s="34">
        <v>-161742.92000000001</v>
      </c>
      <c r="L496" s="34">
        <v>-154107.46</v>
      </c>
      <c r="M496" s="34">
        <v>-149433.48000000001</v>
      </c>
      <c r="N496" s="34">
        <v>-273452.98</v>
      </c>
      <c r="O496" s="34">
        <v>-266529.31</v>
      </c>
      <c r="P496" s="34">
        <v>-323442.52</v>
      </c>
      <c r="Q496" s="34">
        <v>-323442.52</v>
      </c>
    </row>
    <row r="497" spans="1:17" ht="15" thickBot="1" x14ac:dyDescent="0.4">
      <c r="A497" s="26" t="s">
        <v>50</v>
      </c>
      <c r="B497" s="26" t="s">
        <v>78</v>
      </c>
      <c r="C497" s="26">
        <v>212876</v>
      </c>
      <c r="D497" s="26" t="s">
        <v>495</v>
      </c>
      <c r="E497" s="34">
        <v>-530178.47</v>
      </c>
      <c r="F497" s="34">
        <v>-910474.19</v>
      </c>
      <c r="G497" s="34">
        <v>-230324.58</v>
      </c>
      <c r="H497" s="34">
        <v>-313885.44</v>
      </c>
      <c r="I497" s="34">
        <v>-331463.38</v>
      </c>
      <c r="J497" s="34">
        <v>-351281.05</v>
      </c>
      <c r="K497" s="34">
        <v>-200962.09</v>
      </c>
      <c r="L497" s="34">
        <v>-207183.22</v>
      </c>
      <c r="M497" s="34">
        <v>-219327.1</v>
      </c>
      <c r="N497" s="34">
        <v>-319693.36</v>
      </c>
      <c r="O497" s="34">
        <v>-348128.47</v>
      </c>
      <c r="P497" s="34">
        <v>-342614.65</v>
      </c>
      <c r="Q497" s="34">
        <v>-342614.65</v>
      </c>
    </row>
    <row r="498" spans="1:17" ht="15" thickBot="1" x14ac:dyDescent="0.4">
      <c r="A498" s="26" t="s">
        <v>50</v>
      </c>
      <c r="B498" s="26" t="s">
        <v>78</v>
      </c>
      <c r="C498" s="26">
        <v>212878</v>
      </c>
      <c r="D498" s="26" t="s">
        <v>496</v>
      </c>
      <c r="E498" s="34">
        <v>-116042.23</v>
      </c>
      <c r="F498" s="34">
        <v>-117225.82</v>
      </c>
      <c r="G498" s="34">
        <v>-118535.17</v>
      </c>
      <c r="H498" s="34">
        <v>-119051.65</v>
      </c>
      <c r="I498" s="34">
        <v>1229.77</v>
      </c>
      <c r="J498" s="34">
        <v>1229.77</v>
      </c>
      <c r="K498" s="34">
        <v>1229.77</v>
      </c>
      <c r="L498" s="34">
        <v>1229.77</v>
      </c>
      <c r="M498" s="34">
        <v>1229.77</v>
      </c>
      <c r="N498" s="34">
        <v>1229.77</v>
      </c>
      <c r="O498" s="34">
        <v>1229.77</v>
      </c>
      <c r="P498" s="34">
        <v>1229.77</v>
      </c>
      <c r="Q498" s="34">
        <v>1229.77</v>
      </c>
    </row>
    <row r="499" spans="1:17" ht="15" thickBot="1" x14ac:dyDescent="0.4">
      <c r="A499" s="26" t="s">
        <v>50</v>
      </c>
      <c r="B499" s="26" t="s">
        <v>78</v>
      </c>
      <c r="C499" s="26">
        <v>212880</v>
      </c>
      <c r="D499" s="26" t="s">
        <v>497</v>
      </c>
      <c r="E499" s="34">
        <v>-80869.34</v>
      </c>
      <c r="F499" s="34">
        <v>-81314.100000000006</v>
      </c>
      <c r="G499" s="34">
        <v>-81977.38</v>
      </c>
      <c r="H499" s="34">
        <v>-82326.600000000006</v>
      </c>
      <c r="I499" s="34">
        <v>-875.38</v>
      </c>
      <c r="J499" s="34">
        <v>-875.38</v>
      </c>
      <c r="K499" s="34">
        <v>-875.38</v>
      </c>
      <c r="L499" s="34">
        <v>-875.38</v>
      </c>
      <c r="M499" s="34">
        <v>-875.38</v>
      </c>
      <c r="N499" s="34">
        <v>-875.38</v>
      </c>
      <c r="O499" s="34">
        <v>-875.38</v>
      </c>
      <c r="P499" s="34">
        <v>-875.38</v>
      </c>
      <c r="Q499" s="34">
        <v>-875.38</v>
      </c>
    </row>
    <row r="500" spans="1:17" ht="15" thickBot="1" x14ac:dyDescent="0.4">
      <c r="A500" s="26" t="s">
        <v>50</v>
      </c>
      <c r="B500" s="26" t="s">
        <v>78</v>
      </c>
      <c r="C500" s="26">
        <v>212884</v>
      </c>
      <c r="D500" s="26" t="s">
        <v>498</v>
      </c>
      <c r="E500" s="34">
        <v>-106587.4</v>
      </c>
      <c r="F500" s="34">
        <v>-175985.33</v>
      </c>
      <c r="G500" s="34">
        <v>-44271.18</v>
      </c>
      <c r="H500" s="34">
        <v>-74629.399999999994</v>
      </c>
      <c r="I500" s="34">
        <v>-75877.95</v>
      </c>
      <c r="J500" s="34">
        <v>-78233.259999999995</v>
      </c>
      <c r="K500" s="34">
        <v>-45513.33</v>
      </c>
      <c r="L500" s="34">
        <v>-45554.96</v>
      </c>
      <c r="M500" s="34">
        <v>-46297.75</v>
      </c>
      <c r="N500" s="34">
        <v>-78554.210000000006</v>
      </c>
      <c r="O500" s="34">
        <v>-80048.27</v>
      </c>
      <c r="P500" s="34">
        <v>-76306.61</v>
      </c>
      <c r="Q500" s="34">
        <v>-76306.61</v>
      </c>
    </row>
    <row r="501" spans="1:17" ht="15" thickBot="1" x14ac:dyDescent="0.4">
      <c r="A501" s="26" t="s">
        <v>50</v>
      </c>
      <c r="B501" s="26" t="s">
        <v>78</v>
      </c>
      <c r="C501" s="26">
        <v>216005</v>
      </c>
      <c r="D501" s="26" t="s">
        <v>499</v>
      </c>
      <c r="E501" s="34">
        <v>-346999.5</v>
      </c>
      <c r="F501" s="34">
        <v>-517679.12</v>
      </c>
      <c r="G501" s="34">
        <v>-2440280.92</v>
      </c>
      <c r="H501" s="34">
        <v>-333901.40000000002</v>
      </c>
      <c r="I501" s="34">
        <v>-248326.04</v>
      </c>
      <c r="J501" s="34">
        <v>-239698.7</v>
      </c>
      <c r="K501" s="34">
        <v>-245249.43</v>
      </c>
      <c r="L501" s="34">
        <v>-108273.03</v>
      </c>
      <c r="M501" s="34">
        <v>-562116.12</v>
      </c>
      <c r="N501" s="34">
        <v>-77410.710000000006</v>
      </c>
      <c r="O501" s="34">
        <v>-491997.9</v>
      </c>
      <c r="P501" s="34">
        <v>-496817.57</v>
      </c>
      <c r="Q501" s="34">
        <v>-496817.57</v>
      </c>
    </row>
    <row r="502" spans="1:17" ht="15" thickBot="1" x14ac:dyDescent="0.4">
      <c r="A502" s="26" t="s">
        <v>50</v>
      </c>
      <c r="B502" s="26" t="s">
        <v>78</v>
      </c>
      <c r="C502" s="26">
        <v>216007</v>
      </c>
      <c r="D502" s="26" t="s">
        <v>500</v>
      </c>
      <c r="E502" s="34">
        <v>0</v>
      </c>
      <c r="F502" s="34">
        <v>0</v>
      </c>
      <c r="G502" s="34">
        <v>0</v>
      </c>
      <c r="H502" s="34">
        <v>0</v>
      </c>
      <c r="I502" s="34">
        <v>0</v>
      </c>
      <c r="J502" s="34">
        <v>0</v>
      </c>
      <c r="K502" s="34">
        <v>0</v>
      </c>
      <c r="L502" s="34">
        <v>0</v>
      </c>
      <c r="M502" s="34">
        <v>0</v>
      </c>
      <c r="N502" s="34">
        <v>0</v>
      </c>
      <c r="O502" s="34">
        <v>0</v>
      </c>
      <c r="P502" s="34">
        <v>0</v>
      </c>
      <c r="Q502" s="34">
        <v>0</v>
      </c>
    </row>
    <row r="503" spans="1:17" ht="15" thickBot="1" x14ac:dyDescent="0.4">
      <c r="A503" s="26" t="s">
        <v>50</v>
      </c>
      <c r="B503" s="26" t="s">
        <v>78</v>
      </c>
      <c r="C503" s="26">
        <v>216305</v>
      </c>
      <c r="D503" s="26" t="s">
        <v>501</v>
      </c>
      <c r="E503" s="34">
        <v>-10200369.970000001</v>
      </c>
      <c r="F503" s="34">
        <v>-12195344.970000001</v>
      </c>
      <c r="G503" s="34">
        <v>-22365868.969999999</v>
      </c>
      <c r="H503" s="34">
        <v>-22229176.969999999</v>
      </c>
      <c r="I503" s="34">
        <v>-18839019.969999999</v>
      </c>
      <c r="J503" s="34">
        <v>-4832090.97</v>
      </c>
      <c r="K503" s="34">
        <v>-1749006.97</v>
      </c>
      <c r="L503" s="34">
        <v>36682.03</v>
      </c>
      <c r="M503" s="34">
        <v>0.03</v>
      </c>
      <c r="N503" s="34">
        <v>490671.03</v>
      </c>
      <c r="O503" s="34">
        <v>-5553466.9699999997</v>
      </c>
      <c r="P503" s="34">
        <v>-14914228.970000001</v>
      </c>
      <c r="Q503" s="34">
        <v>-14914228.970000001</v>
      </c>
    </row>
    <row r="504" spans="1:17" ht="15" thickBot="1" x14ac:dyDescent="0.4">
      <c r="A504" s="26" t="s">
        <v>50</v>
      </c>
      <c r="B504" s="26" t="s">
        <v>78</v>
      </c>
      <c r="C504" s="26">
        <v>220005</v>
      </c>
      <c r="D504" s="26" t="s">
        <v>502</v>
      </c>
      <c r="E504" s="34">
        <v>-22295</v>
      </c>
      <c r="F504" s="34">
        <v>-177786.62</v>
      </c>
      <c r="G504" s="34">
        <v>-22295</v>
      </c>
      <c r="H504" s="34">
        <v>-22295</v>
      </c>
      <c r="I504" s="34">
        <v>-22295</v>
      </c>
      <c r="J504" s="34">
        <v>-22295</v>
      </c>
      <c r="K504" s="34">
        <v>-22295</v>
      </c>
      <c r="L504" s="34">
        <v>-22295</v>
      </c>
      <c r="M504" s="34">
        <v>-22295</v>
      </c>
      <c r="N504" s="34">
        <v>0</v>
      </c>
      <c r="O504" s="34">
        <v>0</v>
      </c>
      <c r="P504" s="34">
        <v>0</v>
      </c>
      <c r="Q504" s="34">
        <v>0</v>
      </c>
    </row>
    <row r="505" spans="1:17" ht="15" thickBot="1" x14ac:dyDescent="0.4">
      <c r="A505" s="26" t="s">
        <v>50</v>
      </c>
      <c r="B505" s="26" t="s">
        <v>78</v>
      </c>
      <c r="C505" s="26">
        <v>220305</v>
      </c>
      <c r="D505" s="26" t="s">
        <v>503</v>
      </c>
      <c r="E505" s="34">
        <v>-10521306</v>
      </c>
      <c r="F505" s="34">
        <v>-9591782</v>
      </c>
      <c r="G505" s="34">
        <v>-16783477</v>
      </c>
      <c r="H505" s="34">
        <v>-10615158</v>
      </c>
      <c r="I505" s="34">
        <v>-11668858</v>
      </c>
      <c r="J505" s="34">
        <v>-10891012</v>
      </c>
      <c r="K505" s="34">
        <v>-10653812</v>
      </c>
      <c r="L505" s="34">
        <v>-9880760</v>
      </c>
      <c r="M505" s="34">
        <v>-9143507</v>
      </c>
      <c r="N505" s="34">
        <v>-9432289</v>
      </c>
      <c r="O505" s="34">
        <v>-8333968</v>
      </c>
      <c r="P505" s="34">
        <v>-8550581</v>
      </c>
      <c r="Q505" s="34">
        <v>-8550581</v>
      </c>
    </row>
    <row r="506" spans="1:17" ht="15" thickBot="1" x14ac:dyDescent="0.4">
      <c r="A506" s="26" t="s">
        <v>50</v>
      </c>
      <c r="B506" s="26" t="s">
        <v>78</v>
      </c>
      <c r="C506" s="26">
        <v>224003</v>
      </c>
      <c r="D506" s="26" t="s">
        <v>504</v>
      </c>
      <c r="E506" s="34">
        <v>0</v>
      </c>
      <c r="F506" s="34">
        <v>0</v>
      </c>
      <c r="G506" s="34">
        <v>0</v>
      </c>
      <c r="H506" s="34">
        <v>0</v>
      </c>
      <c r="I506" s="34">
        <v>0</v>
      </c>
      <c r="J506" s="34">
        <v>0</v>
      </c>
      <c r="K506" s="34">
        <v>-2793834</v>
      </c>
      <c r="L506" s="34">
        <v>-5587668</v>
      </c>
      <c r="M506" s="34">
        <v>-8381502</v>
      </c>
      <c r="N506" s="34">
        <v>-11175336</v>
      </c>
      <c r="O506" s="34">
        <v>0</v>
      </c>
      <c r="P506" s="34">
        <v>0</v>
      </c>
      <c r="Q506" s="34">
        <v>0</v>
      </c>
    </row>
    <row r="507" spans="1:17" ht="15" thickBot="1" x14ac:dyDescent="0.4">
      <c r="A507" s="26" t="s">
        <v>50</v>
      </c>
      <c r="B507" s="26" t="s">
        <v>78</v>
      </c>
      <c r="C507" s="26">
        <v>224006</v>
      </c>
      <c r="D507" s="26" t="s">
        <v>505</v>
      </c>
      <c r="E507" s="34">
        <v>-1927188</v>
      </c>
      <c r="F507" s="34">
        <v>-2095370</v>
      </c>
      <c r="G507" s="34">
        <v>-2263552</v>
      </c>
      <c r="H507" s="34">
        <v>-1390098.68</v>
      </c>
      <c r="I507" s="34">
        <v>-1558280.68</v>
      </c>
      <c r="J507" s="34">
        <v>-1726462.68</v>
      </c>
      <c r="K507" s="34">
        <v>-1894644.68</v>
      </c>
      <c r="L507" s="34">
        <v>-2062826.68</v>
      </c>
      <c r="M507" s="34">
        <v>-2231008.6800000002</v>
      </c>
      <c r="N507" s="34">
        <v>-1681820</v>
      </c>
      <c r="O507" s="34">
        <v>-1850002</v>
      </c>
      <c r="P507" s="34">
        <v>-1650000</v>
      </c>
      <c r="Q507" s="34">
        <v>-1650000</v>
      </c>
    </row>
    <row r="508" spans="1:17" ht="15" thickBot="1" x14ac:dyDescent="0.4">
      <c r="A508" s="26" t="s">
        <v>50</v>
      </c>
      <c r="B508" s="26" t="s">
        <v>78</v>
      </c>
      <c r="C508" s="26">
        <v>224009</v>
      </c>
      <c r="D508" s="26" t="s">
        <v>506</v>
      </c>
      <c r="E508" s="34">
        <v>0</v>
      </c>
      <c r="F508" s="34">
        <v>0</v>
      </c>
      <c r="G508" s="34">
        <v>0</v>
      </c>
      <c r="H508" s="34">
        <v>0</v>
      </c>
      <c r="I508" s="34">
        <v>0</v>
      </c>
      <c r="J508" s="34">
        <v>0</v>
      </c>
      <c r="K508" s="34">
        <v>0</v>
      </c>
      <c r="L508" s="34">
        <v>0</v>
      </c>
      <c r="M508" s="34">
        <v>0</v>
      </c>
      <c r="N508" s="34">
        <v>0</v>
      </c>
      <c r="O508" s="34">
        <v>0</v>
      </c>
      <c r="P508" s="34">
        <v>0</v>
      </c>
      <c r="Q508" s="34">
        <v>0</v>
      </c>
    </row>
    <row r="509" spans="1:17" ht="15" thickBot="1" x14ac:dyDescent="0.4">
      <c r="A509" s="26" t="s">
        <v>50</v>
      </c>
      <c r="B509" s="26" t="s">
        <v>78</v>
      </c>
      <c r="C509" s="26">
        <v>224012</v>
      </c>
      <c r="D509" s="26" t="s">
        <v>507</v>
      </c>
      <c r="E509" s="34">
        <v>0</v>
      </c>
      <c r="F509" s="34">
        <v>0</v>
      </c>
      <c r="G509" s="34">
        <v>0</v>
      </c>
      <c r="H509" s="34">
        <v>0</v>
      </c>
      <c r="I509" s="34">
        <v>0</v>
      </c>
      <c r="J509" s="34">
        <v>0</v>
      </c>
      <c r="K509" s="34">
        <v>0</v>
      </c>
      <c r="L509" s="34">
        <v>0</v>
      </c>
      <c r="M509" s="34">
        <v>0</v>
      </c>
      <c r="N509" s="34">
        <v>0</v>
      </c>
      <c r="O509" s="34">
        <v>0</v>
      </c>
      <c r="P509" s="34">
        <v>0</v>
      </c>
      <c r="Q509" s="34">
        <v>0</v>
      </c>
    </row>
    <row r="510" spans="1:17" ht="15" thickBot="1" x14ac:dyDescent="0.4">
      <c r="A510" s="26" t="s">
        <v>50</v>
      </c>
      <c r="B510" s="26" t="s">
        <v>78</v>
      </c>
      <c r="C510" s="26">
        <v>224015</v>
      </c>
      <c r="D510" s="26" t="s">
        <v>508</v>
      </c>
      <c r="E510" s="34">
        <v>-8160679.9000000004</v>
      </c>
      <c r="F510" s="34">
        <v>-9485956.9000000004</v>
      </c>
      <c r="G510" s="34">
        <v>-10148343.9</v>
      </c>
      <c r="H510" s="34">
        <v>-10583497.9</v>
      </c>
      <c r="I510" s="34">
        <v>-10512077.9</v>
      </c>
      <c r="J510" s="34">
        <v>-10188048.9</v>
      </c>
      <c r="K510" s="34">
        <v>-9710315.9000000004</v>
      </c>
      <c r="L510" s="34">
        <v>-9179914.9000000004</v>
      </c>
      <c r="M510" s="34">
        <v>-8876638.9000000004</v>
      </c>
      <c r="N510" s="34">
        <v>-8921310.9000000004</v>
      </c>
      <c r="O510" s="34">
        <v>-9693460.9000000004</v>
      </c>
      <c r="P510" s="34">
        <v>-11228470.9</v>
      </c>
      <c r="Q510" s="34">
        <v>-11228470.9</v>
      </c>
    </row>
    <row r="511" spans="1:17" ht="15" thickBot="1" x14ac:dyDescent="0.4">
      <c r="A511" s="26" t="s">
        <v>50</v>
      </c>
      <c r="B511" s="26" t="s">
        <v>78</v>
      </c>
      <c r="C511" s="26">
        <v>224018</v>
      </c>
      <c r="D511" s="26" t="s">
        <v>509</v>
      </c>
      <c r="E511" s="34">
        <v>-11092718.189999999</v>
      </c>
      <c r="F511" s="34">
        <v>-13486461.189999999</v>
      </c>
      <c r="G511" s="34">
        <v>-20309106.190000001</v>
      </c>
      <c r="H511" s="34">
        <v>-26749472.190000001</v>
      </c>
      <c r="I511" s="34">
        <v>-25563260.190000001</v>
      </c>
      <c r="J511" s="34">
        <v>-22106877.190000001</v>
      </c>
      <c r="K511" s="34">
        <v>-20983009.190000001</v>
      </c>
      <c r="L511" s="34">
        <v>-20100203.190000001</v>
      </c>
      <c r="M511" s="34">
        <v>-19548990.190000001</v>
      </c>
      <c r="N511" s="34">
        <v>-19970641.190000001</v>
      </c>
      <c r="O511" s="34">
        <v>-24162578.190000001</v>
      </c>
      <c r="P511" s="34">
        <v>-29616869.190000001</v>
      </c>
      <c r="Q511" s="34">
        <v>-29616869.190000001</v>
      </c>
    </row>
    <row r="512" spans="1:17" ht="15" thickBot="1" x14ac:dyDescent="0.4">
      <c r="A512" s="26" t="s">
        <v>50</v>
      </c>
      <c r="B512" s="26" t="s">
        <v>78</v>
      </c>
      <c r="C512" s="26">
        <v>224021</v>
      </c>
      <c r="D512" s="26" t="s">
        <v>510</v>
      </c>
      <c r="E512" s="34">
        <v>-3396889</v>
      </c>
      <c r="F512" s="34">
        <v>-4108458</v>
      </c>
      <c r="G512" s="34">
        <v>-7193565</v>
      </c>
      <c r="H512" s="34">
        <v>-9540143</v>
      </c>
      <c r="I512" s="34">
        <v>-9112240</v>
      </c>
      <c r="J512" s="34">
        <v>-8003628</v>
      </c>
      <c r="K512" s="34">
        <v>-7546731</v>
      </c>
      <c r="L512" s="34">
        <v>-7201936</v>
      </c>
      <c r="M512" s="34">
        <v>-6988423</v>
      </c>
      <c r="N512" s="34">
        <v>-7150932</v>
      </c>
      <c r="O512" s="34">
        <v>-8193087</v>
      </c>
      <c r="P512" s="34">
        <v>-10068064</v>
      </c>
      <c r="Q512" s="34">
        <v>-10068064</v>
      </c>
    </row>
    <row r="513" spans="1:17" ht="15" thickBot="1" x14ac:dyDescent="0.4">
      <c r="A513" s="26" t="s">
        <v>50</v>
      </c>
      <c r="B513" s="26" t="s">
        <v>78</v>
      </c>
      <c r="C513" s="26">
        <v>224024</v>
      </c>
      <c r="D513" s="26" t="s">
        <v>511</v>
      </c>
      <c r="E513" s="34">
        <v>-156604</v>
      </c>
      <c r="F513" s="34">
        <v>-220990</v>
      </c>
      <c r="G513" s="34">
        <v>-252298</v>
      </c>
      <c r="H513" s="34">
        <v>-273508</v>
      </c>
      <c r="I513" s="34">
        <v>-268886</v>
      </c>
      <c r="J513" s="34">
        <v>-250981</v>
      </c>
      <c r="K513" s="34">
        <v>-226395</v>
      </c>
      <c r="L513" s="34">
        <v>-198708</v>
      </c>
      <c r="M513" s="34">
        <v>-182548</v>
      </c>
      <c r="N513" s="34">
        <v>-183889</v>
      </c>
      <c r="O513" s="34">
        <v>-221785</v>
      </c>
      <c r="P513" s="34">
        <v>-440882</v>
      </c>
      <c r="Q513" s="34">
        <v>-440882</v>
      </c>
    </row>
    <row r="514" spans="1:17" ht="15" thickBot="1" x14ac:dyDescent="0.4">
      <c r="A514" s="26" t="s">
        <v>50</v>
      </c>
      <c r="B514" s="26" t="s">
        <v>78</v>
      </c>
      <c r="C514" s="26">
        <v>224027</v>
      </c>
      <c r="D514" s="26" t="s">
        <v>512</v>
      </c>
      <c r="E514" s="34">
        <v>-3213742.86</v>
      </c>
      <c r="F514" s="34">
        <v>-3062765.36</v>
      </c>
      <c r="G514" s="34">
        <v>-2550919.06</v>
      </c>
      <c r="H514" s="34">
        <v>-1843742.96</v>
      </c>
      <c r="I514" s="34">
        <v>-993053.67</v>
      </c>
      <c r="J514" s="34">
        <v>-827446.48</v>
      </c>
      <c r="K514" s="34">
        <v>-716754.78</v>
      </c>
      <c r="L514" s="34">
        <v>-771599.21</v>
      </c>
      <c r="M514" s="34">
        <v>-951088.98</v>
      </c>
      <c r="N514" s="34">
        <v>-2020480.59</v>
      </c>
      <c r="O514" s="34">
        <v>-3341514.61</v>
      </c>
      <c r="P514" s="34">
        <v>-3224164.69</v>
      </c>
      <c r="Q514" s="34">
        <v>-3224164.69</v>
      </c>
    </row>
    <row r="515" spans="1:17" ht="15" thickBot="1" x14ac:dyDescent="0.4">
      <c r="A515" s="26" t="s">
        <v>50</v>
      </c>
      <c r="B515" s="26" t="s">
        <v>78</v>
      </c>
      <c r="C515" s="26">
        <v>224030</v>
      </c>
      <c r="D515" s="26" t="s">
        <v>513</v>
      </c>
      <c r="E515" s="34">
        <v>-4199.71</v>
      </c>
      <c r="F515" s="34">
        <v>95807.46</v>
      </c>
      <c r="G515" s="34">
        <v>63744.83</v>
      </c>
      <c r="H515" s="34">
        <v>19408.61</v>
      </c>
      <c r="I515" s="34">
        <v>0.01</v>
      </c>
      <c r="J515" s="34">
        <v>0.01</v>
      </c>
      <c r="K515" s="34">
        <v>0.01</v>
      </c>
      <c r="L515" s="34">
        <v>0.01</v>
      </c>
      <c r="M515" s="34">
        <v>0.01</v>
      </c>
      <c r="N515" s="34">
        <v>0.01</v>
      </c>
      <c r="O515" s="34">
        <v>25567.49</v>
      </c>
      <c r="P515" s="34">
        <v>-115538.83</v>
      </c>
      <c r="Q515" s="34">
        <v>-115538.83</v>
      </c>
    </row>
    <row r="516" spans="1:17" ht="15" thickBot="1" x14ac:dyDescent="0.4">
      <c r="A516" s="26" t="s">
        <v>50</v>
      </c>
      <c r="B516" s="26" t="s">
        <v>78</v>
      </c>
      <c r="C516" s="26">
        <v>224033</v>
      </c>
      <c r="D516" s="26" t="s">
        <v>514</v>
      </c>
      <c r="E516" s="34">
        <v>0.13</v>
      </c>
      <c r="F516" s="34">
        <v>0.13</v>
      </c>
      <c r="G516" s="34">
        <v>0.13</v>
      </c>
      <c r="H516" s="34">
        <v>0.13</v>
      </c>
      <c r="I516" s="34">
        <v>0.13</v>
      </c>
      <c r="J516" s="34">
        <v>0.13</v>
      </c>
      <c r="K516" s="34">
        <v>0.13</v>
      </c>
      <c r="L516" s="34">
        <v>0.13</v>
      </c>
      <c r="M516" s="34">
        <v>0.13</v>
      </c>
      <c r="N516" s="34">
        <v>0.13</v>
      </c>
      <c r="O516" s="34">
        <v>0.13</v>
      </c>
      <c r="P516" s="34">
        <v>0.13</v>
      </c>
      <c r="Q516" s="34">
        <v>0.13</v>
      </c>
    </row>
    <row r="517" spans="1:17" ht="15" thickBot="1" x14ac:dyDescent="0.4">
      <c r="A517" s="26" t="s">
        <v>50</v>
      </c>
      <c r="B517" s="26" t="s">
        <v>78</v>
      </c>
      <c r="C517" s="26">
        <v>224036</v>
      </c>
      <c r="D517" s="26" t="s">
        <v>515</v>
      </c>
      <c r="E517" s="34">
        <v>4437.57</v>
      </c>
      <c r="F517" s="34">
        <v>4437.57</v>
      </c>
      <c r="G517" s="34">
        <v>4437.57</v>
      </c>
      <c r="H517" s="34">
        <v>11816.24</v>
      </c>
      <c r="I517" s="34">
        <v>11816.24</v>
      </c>
      <c r="J517" s="34">
        <v>11816.24</v>
      </c>
      <c r="K517" s="34">
        <v>16281.94</v>
      </c>
      <c r="L517" s="34">
        <v>16281.94</v>
      </c>
      <c r="M517" s="34">
        <v>16281.94</v>
      </c>
      <c r="N517" s="34">
        <v>20602.32</v>
      </c>
      <c r="O517" s="34">
        <v>20602.32</v>
      </c>
      <c r="P517" s="34">
        <v>0</v>
      </c>
      <c r="Q517" s="34">
        <v>0</v>
      </c>
    </row>
    <row r="518" spans="1:17" ht="15" thickBot="1" x14ac:dyDescent="0.4">
      <c r="A518" s="26" t="s">
        <v>50</v>
      </c>
      <c r="B518" s="26" t="s">
        <v>78</v>
      </c>
      <c r="C518" s="26">
        <v>224039</v>
      </c>
      <c r="D518" s="26" t="s">
        <v>516</v>
      </c>
      <c r="E518" s="34">
        <v>-2880310</v>
      </c>
      <c r="F518" s="34">
        <v>-3839171.61</v>
      </c>
      <c r="G518" s="34">
        <v>-4861554.3</v>
      </c>
      <c r="H518" s="34">
        <v>-5843350.71</v>
      </c>
      <c r="I518" s="34">
        <v>-6871915.1500000004</v>
      </c>
      <c r="J518" s="34">
        <v>-7909005.21</v>
      </c>
      <c r="K518" s="34">
        <v>-8931272.7200000007</v>
      </c>
      <c r="L518" s="34">
        <v>-9993843.9100000001</v>
      </c>
      <c r="M518" s="34">
        <v>-11008695.439999999</v>
      </c>
      <c r="N518" s="34">
        <v>-12050128.619999999</v>
      </c>
      <c r="O518" s="34">
        <v>-13097501.09</v>
      </c>
      <c r="P518" s="34">
        <v>-2122408.98</v>
      </c>
      <c r="Q518" s="34">
        <v>-2122408.98</v>
      </c>
    </row>
    <row r="519" spans="1:17" ht="15" thickBot="1" x14ac:dyDescent="0.4">
      <c r="A519" s="26" t="s">
        <v>50</v>
      </c>
      <c r="B519" s="26" t="s">
        <v>78</v>
      </c>
      <c r="C519" s="26">
        <v>224042</v>
      </c>
      <c r="D519" s="26" t="s">
        <v>517</v>
      </c>
      <c r="E519" s="34">
        <v>24163.51</v>
      </c>
      <c r="F519" s="34">
        <v>24163.51</v>
      </c>
      <c r="G519" s="34">
        <v>24163.51</v>
      </c>
      <c r="H519" s="34">
        <v>465141.56</v>
      </c>
      <c r="I519" s="34">
        <v>465141.56</v>
      </c>
      <c r="J519" s="34">
        <v>465141.56</v>
      </c>
      <c r="K519" s="34">
        <v>666844.13</v>
      </c>
      <c r="L519" s="34">
        <v>666844.13</v>
      </c>
      <c r="M519" s="34">
        <v>666844.13</v>
      </c>
      <c r="N519" s="34">
        <v>728162.67</v>
      </c>
      <c r="O519" s="34">
        <v>728162.67</v>
      </c>
      <c r="P519" s="34">
        <v>0</v>
      </c>
      <c r="Q519" s="34">
        <v>0</v>
      </c>
    </row>
    <row r="520" spans="1:17" ht="15" thickBot="1" x14ac:dyDescent="0.4">
      <c r="A520" s="26" t="s">
        <v>50</v>
      </c>
      <c r="B520" s="26" t="s">
        <v>78</v>
      </c>
      <c r="C520" s="26">
        <v>224045</v>
      </c>
      <c r="D520" s="26" t="s">
        <v>518</v>
      </c>
      <c r="E520" s="34">
        <v>973.82</v>
      </c>
      <c r="F520" s="34">
        <v>973.82</v>
      </c>
      <c r="G520" s="34">
        <v>973.82</v>
      </c>
      <c r="H520" s="34">
        <v>13877.02</v>
      </c>
      <c r="I520" s="34">
        <v>13877.02</v>
      </c>
      <c r="J520" s="34">
        <v>13877.02</v>
      </c>
      <c r="K520" s="34">
        <v>23838.81</v>
      </c>
      <c r="L520" s="34">
        <v>23838.81</v>
      </c>
      <c r="M520" s="34">
        <v>23838.81</v>
      </c>
      <c r="N520" s="34">
        <v>29561.33</v>
      </c>
      <c r="O520" s="34">
        <v>29561.33</v>
      </c>
      <c r="P520" s="34">
        <v>0</v>
      </c>
      <c r="Q520" s="34">
        <v>0</v>
      </c>
    </row>
    <row r="521" spans="1:17" ht="15" thickBot="1" x14ac:dyDescent="0.4">
      <c r="A521" s="26" t="s">
        <v>50</v>
      </c>
      <c r="B521" s="26" t="s">
        <v>78</v>
      </c>
      <c r="C521" s="26">
        <v>224048</v>
      </c>
      <c r="D521" s="26" t="s">
        <v>519</v>
      </c>
      <c r="E521" s="34">
        <v>739.7</v>
      </c>
      <c r="F521" s="34">
        <v>739.7</v>
      </c>
      <c r="G521" s="34">
        <v>739.7</v>
      </c>
      <c r="H521" s="34">
        <v>50650.68</v>
      </c>
      <c r="I521" s="34">
        <v>50650.68</v>
      </c>
      <c r="J521" s="34">
        <v>50650.68</v>
      </c>
      <c r="K521" s="34">
        <v>53084.37</v>
      </c>
      <c r="L521" s="34">
        <v>53084.37</v>
      </c>
      <c r="M521" s="34">
        <v>53084.37</v>
      </c>
      <c r="N521" s="34">
        <v>54117.29</v>
      </c>
      <c r="O521" s="34">
        <v>54117.29</v>
      </c>
      <c r="P521" s="34">
        <v>0</v>
      </c>
      <c r="Q521" s="34">
        <v>0</v>
      </c>
    </row>
    <row r="522" spans="1:17" ht="15" thickBot="1" x14ac:dyDescent="0.4">
      <c r="A522" s="26" t="s">
        <v>50</v>
      </c>
      <c r="B522" s="26" t="s">
        <v>78</v>
      </c>
      <c r="C522" s="26">
        <v>224051</v>
      </c>
      <c r="D522" s="26" t="s">
        <v>520</v>
      </c>
      <c r="E522" s="34">
        <v>18.190000000000001</v>
      </c>
      <c r="F522" s="34">
        <v>18.190000000000001</v>
      </c>
      <c r="G522" s="34">
        <v>18.190000000000001</v>
      </c>
      <c r="H522" s="34">
        <v>1245.51</v>
      </c>
      <c r="I522" s="34">
        <v>1245.51</v>
      </c>
      <c r="J522" s="34">
        <v>1245.51</v>
      </c>
      <c r="K522" s="34">
        <v>1305.3499999999999</v>
      </c>
      <c r="L522" s="34">
        <v>1305.3499999999999</v>
      </c>
      <c r="M522" s="34">
        <v>1305.3499999999999</v>
      </c>
      <c r="N522" s="34">
        <v>1330.75</v>
      </c>
      <c r="O522" s="34">
        <v>1330.75</v>
      </c>
      <c r="P522" s="34">
        <v>0</v>
      </c>
      <c r="Q522" s="34">
        <v>0</v>
      </c>
    </row>
    <row r="523" spans="1:17" ht="15" thickBot="1" x14ac:dyDescent="0.4">
      <c r="A523" s="26" t="s">
        <v>50</v>
      </c>
      <c r="B523" s="26" t="s">
        <v>78</v>
      </c>
      <c r="C523" s="26">
        <v>224054</v>
      </c>
      <c r="D523" s="26" t="s">
        <v>521</v>
      </c>
      <c r="E523" s="34">
        <v>758335.19</v>
      </c>
      <c r="F523" s="34">
        <v>1670156.37</v>
      </c>
      <c r="G523" s="34">
        <v>2878649.89</v>
      </c>
      <c r="H523" s="34">
        <v>3486288.51</v>
      </c>
      <c r="I523" s="34">
        <v>4092572.41</v>
      </c>
      <c r="J523" s="34">
        <v>4704193.4800000004</v>
      </c>
      <c r="K523" s="34">
        <v>5457777.3499999996</v>
      </c>
      <c r="L523" s="34">
        <v>6060927.8899999997</v>
      </c>
      <c r="M523" s="34">
        <v>6648435.4400000004</v>
      </c>
      <c r="N523" s="34">
        <v>7218100.25</v>
      </c>
      <c r="O523" s="34">
        <v>7770315.0499999998</v>
      </c>
      <c r="P523" s="34">
        <v>0</v>
      </c>
      <c r="Q523" s="34">
        <v>0</v>
      </c>
    </row>
    <row r="524" spans="1:17" ht="15" thickBot="1" x14ac:dyDescent="0.4">
      <c r="A524" s="26" t="s">
        <v>50</v>
      </c>
      <c r="B524" s="26" t="s">
        <v>78</v>
      </c>
      <c r="C524" s="26">
        <v>224057</v>
      </c>
      <c r="D524" s="26" t="s">
        <v>522</v>
      </c>
      <c r="E524" s="34">
        <v>202735.09</v>
      </c>
      <c r="F524" s="34">
        <v>202735.09</v>
      </c>
      <c r="G524" s="34">
        <v>202735.09</v>
      </c>
      <c r="H524" s="34">
        <v>541180.54</v>
      </c>
      <c r="I524" s="34">
        <v>541151.31000000006</v>
      </c>
      <c r="J524" s="34">
        <v>541151.31000000006</v>
      </c>
      <c r="K524" s="34">
        <v>747644.08</v>
      </c>
      <c r="L524" s="34">
        <v>747644.08</v>
      </c>
      <c r="M524" s="34">
        <v>747644.08</v>
      </c>
      <c r="N524" s="34">
        <v>947246.69</v>
      </c>
      <c r="O524" s="34">
        <v>947246.69</v>
      </c>
      <c r="P524" s="34">
        <v>0</v>
      </c>
      <c r="Q524" s="34">
        <v>0</v>
      </c>
    </row>
    <row r="525" spans="1:17" ht="15" thickBot="1" x14ac:dyDescent="0.4">
      <c r="A525" s="26" t="s">
        <v>50</v>
      </c>
      <c r="B525" s="26" t="s">
        <v>78</v>
      </c>
      <c r="C525" s="26">
        <v>224060</v>
      </c>
      <c r="D525" s="26" t="s">
        <v>523</v>
      </c>
      <c r="E525" s="34">
        <v>7380.59</v>
      </c>
      <c r="F525" s="34">
        <v>7380.59</v>
      </c>
      <c r="G525" s="34">
        <v>7380.59</v>
      </c>
      <c r="H525" s="34">
        <v>14985.97</v>
      </c>
      <c r="I525" s="34">
        <v>14985.97</v>
      </c>
      <c r="J525" s="34">
        <v>14985.97</v>
      </c>
      <c r="K525" s="34">
        <v>22437.25</v>
      </c>
      <c r="L525" s="34">
        <v>22437.25</v>
      </c>
      <c r="M525" s="34">
        <v>22437.25</v>
      </c>
      <c r="N525" s="34">
        <v>28846.23</v>
      </c>
      <c r="O525" s="34">
        <v>28846.23</v>
      </c>
      <c r="P525" s="34">
        <v>0</v>
      </c>
      <c r="Q525" s="34">
        <v>0</v>
      </c>
    </row>
    <row r="526" spans="1:17" ht="15" thickBot="1" x14ac:dyDescent="0.4">
      <c r="A526" s="26" t="s">
        <v>50</v>
      </c>
      <c r="B526" s="26" t="s">
        <v>78</v>
      </c>
      <c r="C526" s="26">
        <v>224063</v>
      </c>
      <c r="D526" s="26" t="s">
        <v>524</v>
      </c>
      <c r="E526" s="34">
        <v>179304.95</v>
      </c>
      <c r="F526" s="34">
        <v>392553.54</v>
      </c>
      <c r="G526" s="34">
        <v>724516.66</v>
      </c>
      <c r="H526" s="34">
        <v>873567.41</v>
      </c>
      <c r="I526" s="34">
        <v>1022572.36</v>
      </c>
      <c r="J526" s="34">
        <v>1174528.96</v>
      </c>
      <c r="K526" s="34">
        <v>1362052.92</v>
      </c>
      <c r="L526" s="34">
        <v>1517032.09</v>
      </c>
      <c r="M526" s="34">
        <v>1670547.62</v>
      </c>
      <c r="N526" s="34">
        <v>1823281.59</v>
      </c>
      <c r="O526" s="34">
        <v>1977484.55</v>
      </c>
      <c r="P526" s="34">
        <v>0</v>
      </c>
      <c r="Q526" s="34">
        <v>0</v>
      </c>
    </row>
    <row r="527" spans="1:17" ht="15" thickBot="1" x14ac:dyDescent="0.4">
      <c r="A527" s="26" t="s">
        <v>50</v>
      </c>
      <c r="B527" s="26" t="s">
        <v>78</v>
      </c>
      <c r="C527" s="26">
        <v>224069</v>
      </c>
      <c r="D527" s="26" t="s">
        <v>525</v>
      </c>
      <c r="E527" s="34">
        <v>0</v>
      </c>
      <c r="F527" s="34">
        <v>0</v>
      </c>
      <c r="G527" s="34">
        <v>0</v>
      </c>
      <c r="H527" s="34">
        <v>0</v>
      </c>
      <c r="I527" s="34">
        <v>0</v>
      </c>
      <c r="J527" s="34">
        <v>0</v>
      </c>
      <c r="K527" s="34">
        <v>0</v>
      </c>
      <c r="L527" s="34">
        <v>0</v>
      </c>
      <c r="M527" s="34">
        <v>0</v>
      </c>
      <c r="N527" s="34">
        <v>0</v>
      </c>
      <c r="O527" s="34">
        <v>0</v>
      </c>
      <c r="P527" s="34">
        <v>0</v>
      </c>
      <c r="Q527" s="34">
        <v>0</v>
      </c>
    </row>
    <row r="528" spans="1:17" ht="15" thickBot="1" x14ac:dyDescent="0.4">
      <c r="A528" s="26" t="s">
        <v>50</v>
      </c>
      <c r="B528" s="26" t="s">
        <v>78</v>
      </c>
      <c r="C528" s="26">
        <v>224072</v>
      </c>
      <c r="D528" s="26" t="s">
        <v>526</v>
      </c>
      <c r="E528" s="34">
        <v>-52412.99</v>
      </c>
      <c r="F528" s="34">
        <v>-21622.240000000002</v>
      </c>
      <c r="G528" s="34">
        <v>-29949.74</v>
      </c>
      <c r="H528" s="34">
        <v>-24890.07</v>
      </c>
      <c r="I528" s="34">
        <v>-30091.06</v>
      </c>
      <c r="J528" s="34">
        <v>-28371.22</v>
      </c>
      <c r="K528" s="34">
        <v>-31629.71</v>
      </c>
      <c r="L528" s="34">
        <v>-32074.87</v>
      </c>
      <c r="M528" s="34">
        <v>-35483.360000000001</v>
      </c>
      <c r="N528" s="34">
        <v>-36833.519999999997</v>
      </c>
      <c r="O528" s="34">
        <v>-40313.68</v>
      </c>
      <c r="P528" s="34">
        <v>-56534.3</v>
      </c>
      <c r="Q528" s="34">
        <v>-56534.3</v>
      </c>
    </row>
    <row r="529" spans="1:17" ht="15" thickBot="1" x14ac:dyDescent="0.4">
      <c r="A529" s="26" t="s">
        <v>50</v>
      </c>
      <c r="B529" s="26" t="s">
        <v>78</v>
      </c>
      <c r="C529" s="26">
        <v>224075</v>
      </c>
      <c r="D529" s="26" t="s">
        <v>527</v>
      </c>
      <c r="E529" s="34">
        <v>82576</v>
      </c>
      <c r="F529" s="34">
        <v>82576</v>
      </c>
      <c r="G529" s="34">
        <v>-51293</v>
      </c>
      <c r="H529" s="34">
        <v>-51293</v>
      </c>
      <c r="I529" s="34">
        <v>-51293</v>
      </c>
      <c r="J529" s="34">
        <v>-51293</v>
      </c>
      <c r="K529" s="34">
        <v>-51293</v>
      </c>
      <c r="L529" s="34">
        <v>-51293</v>
      </c>
      <c r="M529" s="34">
        <v>-51293</v>
      </c>
      <c r="N529" s="34">
        <v>-51293</v>
      </c>
      <c r="O529" s="34">
        <v>-51293</v>
      </c>
      <c r="P529" s="34">
        <v>-328680</v>
      </c>
      <c r="Q529" s="34">
        <v>-328680</v>
      </c>
    </row>
    <row r="530" spans="1:17" ht="15" thickBot="1" x14ac:dyDescent="0.4">
      <c r="A530" s="26" t="s">
        <v>50</v>
      </c>
      <c r="B530" s="26" t="s">
        <v>78</v>
      </c>
      <c r="C530" s="26">
        <v>224078</v>
      </c>
      <c r="D530" s="26" t="s">
        <v>528</v>
      </c>
      <c r="E530" s="34">
        <v>-3076618.19</v>
      </c>
      <c r="F530" s="34">
        <v>-2101688.69</v>
      </c>
      <c r="G530" s="34">
        <v>-3092895.55</v>
      </c>
      <c r="H530" s="34">
        <v>-3917324.91</v>
      </c>
      <c r="I530" s="34">
        <v>-1307810.5</v>
      </c>
      <c r="J530" s="34">
        <v>-1607284.4</v>
      </c>
      <c r="K530" s="34">
        <v>-1857581</v>
      </c>
      <c r="L530" s="34">
        <v>-473201.13</v>
      </c>
      <c r="M530" s="34">
        <v>-703851.73</v>
      </c>
      <c r="N530" s="34">
        <v>-1009896.89</v>
      </c>
      <c r="O530" s="34">
        <v>-875207.9</v>
      </c>
      <c r="P530" s="34">
        <v>-1806944.15</v>
      </c>
      <c r="Q530" s="34">
        <v>-1806944.15</v>
      </c>
    </row>
    <row r="531" spans="1:17" ht="15" thickBot="1" x14ac:dyDescent="0.4">
      <c r="A531" s="26" t="s">
        <v>50</v>
      </c>
      <c r="B531" s="26" t="s">
        <v>78</v>
      </c>
      <c r="C531" s="26">
        <v>224081</v>
      </c>
      <c r="D531" s="26" t="s">
        <v>529</v>
      </c>
      <c r="E531" s="34">
        <v>-80719.22</v>
      </c>
      <c r="F531" s="34">
        <v>-73071.570000000007</v>
      </c>
      <c r="G531" s="34">
        <v>-73426.23</v>
      </c>
      <c r="H531" s="34">
        <v>-61164.11</v>
      </c>
      <c r="I531" s="34">
        <v>-36092.42</v>
      </c>
      <c r="J531" s="34">
        <v>-20762.080000000002</v>
      </c>
      <c r="K531" s="34">
        <v>-18737.07</v>
      </c>
      <c r="L531" s="34">
        <v>-16477.43</v>
      </c>
      <c r="M531" s="34">
        <v>-17853.52</v>
      </c>
      <c r="N531" s="34">
        <v>-22265.1</v>
      </c>
      <c r="O531" s="34">
        <v>-42151.86</v>
      </c>
      <c r="P531" s="34">
        <v>-71927.399999999994</v>
      </c>
      <c r="Q531" s="34">
        <v>-71927.399999999994</v>
      </c>
    </row>
    <row r="532" spans="1:17" ht="15" thickBot="1" x14ac:dyDescent="0.4">
      <c r="A532" s="26" t="s">
        <v>50</v>
      </c>
      <c r="B532" s="26" t="s">
        <v>78</v>
      </c>
      <c r="C532" s="26">
        <v>224084</v>
      </c>
      <c r="D532" s="26" t="s">
        <v>530</v>
      </c>
      <c r="E532" s="34">
        <v>-16807.29</v>
      </c>
      <c r="F532" s="34">
        <v>-5265.86</v>
      </c>
      <c r="G532" s="34">
        <v>-7520.3</v>
      </c>
      <c r="H532" s="34">
        <v>-9419.1299999999992</v>
      </c>
      <c r="I532" s="34">
        <v>-10779.31</v>
      </c>
      <c r="J532" s="34">
        <v>-11567.63</v>
      </c>
      <c r="K532" s="34">
        <v>-12091.59</v>
      </c>
      <c r="L532" s="34">
        <v>-12565.63</v>
      </c>
      <c r="M532" s="34">
        <v>-13020.45</v>
      </c>
      <c r="N532" s="34">
        <v>-13686.78</v>
      </c>
      <c r="O532" s="34">
        <v>-14901.22</v>
      </c>
      <c r="P532" s="34">
        <v>-16989.48</v>
      </c>
      <c r="Q532" s="34">
        <v>-16989.48</v>
      </c>
    </row>
    <row r="533" spans="1:17" ht="15" thickBot="1" x14ac:dyDescent="0.4">
      <c r="A533" s="26" t="s">
        <v>50</v>
      </c>
      <c r="B533" s="26" t="s">
        <v>78</v>
      </c>
      <c r="C533" s="26">
        <v>224087</v>
      </c>
      <c r="D533" s="26" t="s">
        <v>531</v>
      </c>
      <c r="E533" s="34">
        <v>-77602.23</v>
      </c>
      <c r="F533" s="34">
        <v>-63704.4</v>
      </c>
      <c r="G533" s="34">
        <v>-71024.179999999993</v>
      </c>
      <c r="H533" s="34">
        <v>-56434.94</v>
      </c>
      <c r="I533" s="34">
        <v>-36744.94</v>
      </c>
      <c r="J533" s="34">
        <v>-21139.4</v>
      </c>
      <c r="K533" s="34">
        <v>-19268.66</v>
      </c>
      <c r="L533" s="34">
        <v>-17433.169999999998</v>
      </c>
      <c r="M533" s="34">
        <v>-17641.59</v>
      </c>
      <c r="N533" s="34">
        <v>-24142.28</v>
      </c>
      <c r="O533" s="34">
        <v>-44726.87</v>
      </c>
      <c r="P533" s="34">
        <v>-65419.13</v>
      </c>
      <c r="Q533" s="34">
        <v>-65419.13</v>
      </c>
    </row>
    <row r="534" spans="1:17" ht="15" thickBot="1" x14ac:dyDescent="0.4">
      <c r="A534" s="26" t="s">
        <v>50</v>
      </c>
      <c r="B534" s="26" t="s">
        <v>78</v>
      </c>
      <c r="C534" s="26">
        <v>224090</v>
      </c>
      <c r="D534" s="26" t="s">
        <v>532</v>
      </c>
      <c r="E534" s="34">
        <v>-78236.87</v>
      </c>
      <c r="F534" s="34">
        <v>-23269.72</v>
      </c>
      <c r="G534" s="34">
        <v>-33337.65</v>
      </c>
      <c r="H534" s="34">
        <v>-41627.26</v>
      </c>
      <c r="I534" s="34">
        <v>-45184.15</v>
      </c>
      <c r="J534" s="34">
        <v>-47992.9</v>
      </c>
      <c r="K534" s="34">
        <v>-50273.63</v>
      </c>
      <c r="L534" s="34">
        <v>-52385.86</v>
      </c>
      <c r="M534" s="34">
        <v>-54411.58</v>
      </c>
      <c r="N534" s="34">
        <v>-57119.01</v>
      </c>
      <c r="O534" s="34">
        <v>-63225.09</v>
      </c>
      <c r="P534" s="34">
        <v>-73133</v>
      </c>
      <c r="Q534" s="34">
        <v>-73133</v>
      </c>
    </row>
    <row r="535" spans="1:17" ht="15" thickBot="1" x14ac:dyDescent="0.4">
      <c r="A535" s="26" t="s">
        <v>50</v>
      </c>
      <c r="B535" s="26" t="s">
        <v>78</v>
      </c>
      <c r="C535" s="26">
        <v>224093</v>
      </c>
      <c r="D535" s="26" t="s">
        <v>533</v>
      </c>
      <c r="E535" s="34">
        <v>-9625.6200000000008</v>
      </c>
      <c r="F535" s="34">
        <v>-2991.38</v>
      </c>
      <c r="G535" s="34">
        <v>-4447.05</v>
      </c>
      <c r="H535" s="34">
        <v>-5650.88</v>
      </c>
      <c r="I535" s="34">
        <v>-6440.64</v>
      </c>
      <c r="J535" s="34">
        <v>-6820.27</v>
      </c>
      <c r="K535" s="34">
        <v>-7105.45</v>
      </c>
      <c r="L535" s="34">
        <v>-7343.31</v>
      </c>
      <c r="M535" s="34">
        <v>-7593.15</v>
      </c>
      <c r="N535" s="34">
        <v>-7918.93</v>
      </c>
      <c r="O535" s="34">
        <v>-8517.41</v>
      </c>
      <c r="P535" s="34">
        <v>-9765.09</v>
      </c>
      <c r="Q535" s="34">
        <v>-9765.09</v>
      </c>
    </row>
    <row r="536" spans="1:17" ht="15" thickBot="1" x14ac:dyDescent="0.4">
      <c r="A536" s="26" t="s">
        <v>50</v>
      </c>
      <c r="B536" s="26" t="s">
        <v>78</v>
      </c>
      <c r="C536" s="26">
        <v>224096</v>
      </c>
      <c r="D536" s="26" t="s">
        <v>534</v>
      </c>
      <c r="E536" s="34">
        <v>-9210.9</v>
      </c>
      <c r="F536" s="34">
        <v>-7328.39</v>
      </c>
      <c r="G536" s="34">
        <v>-10699.77</v>
      </c>
      <c r="H536" s="34">
        <v>-13600.2</v>
      </c>
      <c r="I536" s="34">
        <v>-4912.96</v>
      </c>
      <c r="J536" s="34">
        <v>-5912.47</v>
      </c>
      <c r="K536" s="34">
        <v>-6752.9</v>
      </c>
      <c r="L536" s="34">
        <v>-1555.19</v>
      </c>
      <c r="M536" s="34">
        <v>-2276.5100000000002</v>
      </c>
      <c r="N536" s="34">
        <v>-3248.41</v>
      </c>
      <c r="O536" s="34">
        <v>-2623.33</v>
      </c>
      <c r="P536" s="34">
        <v>-5698.92</v>
      </c>
      <c r="Q536" s="34">
        <v>-5698.92</v>
      </c>
    </row>
    <row r="537" spans="1:17" ht="15" thickBot="1" x14ac:dyDescent="0.4">
      <c r="A537" s="26" t="s">
        <v>50</v>
      </c>
      <c r="B537" s="26" t="s">
        <v>78</v>
      </c>
      <c r="C537" s="26">
        <v>224099</v>
      </c>
      <c r="D537" s="26" t="s">
        <v>535</v>
      </c>
      <c r="E537" s="34">
        <v>-22707.34</v>
      </c>
      <c r="F537" s="34">
        <v>-42469</v>
      </c>
      <c r="G537" s="34">
        <v>-65089.66</v>
      </c>
      <c r="H537" s="34">
        <v>-16418.73</v>
      </c>
      <c r="I537" s="34">
        <v>-25208.639999999999</v>
      </c>
      <c r="J537" s="34">
        <v>-31294.11</v>
      </c>
      <c r="K537" s="34">
        <v>-5149.38</v>
      </c>
      <c r="L537" s="34">
        <v>-10269.33</v>
      </c>
      <c r="M537" s="34">
        <v>-15547.77</v>
      </c>
      <c r="N537" s="34">
        <v>-7535.03</v>
      </c>
      <c r="O537" s="34">
        <v>-23263.85</v>
      </c>
      <c r="P537" s="34">
        <v>-44268.66</v>
      </c>
      <c r="Q537" s="34">
        <v>-44268.66</v>
      </c>
    </row>
    <row r="538" spans="1:17" ht="15" thickBot="1" x14ac:dyDescent="0.4">
      <c r="A538" s="26" t="s">
        <v>50</v>
      </c>
      <c r="B538" s="26" t="s">
        <v>78</v>
      </c>
      <c r="C538" s="26">
        <v>224102</v>
      </c>
      <c r="D538" s="26" t="s">
        <v>536</v>
      </c>
      <c r="E538" s="34">
        <v>-126493.33</v>
      </c>
      <c r="F538" s="34">
        <v>-66836.69</v>
      </c>
      <c r="G538" s="34">
        <v>-97622.87</v>
      </c>
      <c r="H538" s="34">
        <v>-121585.01</v>
      </c>
      <c r="I538" s="34">
        <v>-131490.68</v>
      </c>
      <c r="J538" s="34">
        <v>-139922.94</v>
      </c>
      <c r="K538" s="34">
        <v>-7114.07</v>
      </c>
      <c r="L538" s="34">
        <v>-14029.79</v>
      </c>
      <c r="M538" s="34">
        <v>-21716.01</v>
      </c>
      <c r="N538" s="34">
        <v>-31744.94</v>
      </c>
      <c r="O538" s="34">
        <v>-53806.17</v>
      </c>
      <c r="P538" s="34">
        <v>-86780.41</v>
      </c>
      <c r="Q538" s="34">
        <v>-86780.41</v>
      </c>
    </row>
    <row r="539" spans="1:17" ht="15" thickBot="1" x14ac:dyDescent="0.4">
      <c r="A539" s="26" t="s">
        <v>50</v>
      </c>
      <c r="B539" s="26" t="s">
        <v>78</v>
      </c>
      <c r="C539" s="26">
        <v>224105</v>
      </c>
      <c r="D539" s="26" t="s">
        <v>537</v>
      </c>
      <c r="E539" s="34">
        <v>-12678.98</v>
      </c>
      <c r="F539" s="34">
        <v>-9371.91</v>
      </c>
      <c r="G539" s="34">
        <v>-13764.07</v>
      </c>
      <c r="H539" s="34">
        <v>-17691.95</v>
      </c>
      <c r="I539" s="34">
        <v>-6651.1</v>
      </c>
      <c r="J539" s="34">
        <v>-8099.15</v>
      </c>
      <c r="K539" s="34">
        <v>-9276.84</v>
      </c>
      <c r="L539" s="34">
        <v>-2228.54</v>
      </c>
      <c r="M539" s="34">
        <v>-3333.91</v>
      </c>
      <c r="N539" s="34">
        <v>-4592.8</v>
      </c>
      <c r="O539" s="34">
        <v>-3475.37</v>
      </c>
      <c r="P539" s="34">
        <v>-7566.02</v>
      </c>
      <c r="Q539" s="34">
        <v>-7566.02</v>
      </c>
    </row>
    <row r="540" spans="1:17" ht="15" thickBot="1" x14ac:dyDescent="0.4">
      <c r="A540" s="26" t="s">
        <v>50</v>
      </c>
      <c r="B540" s="26" t="s">
        <v>78</v>
      </c>
      <c r="C540" s="26">
        <v>224108</v>
      </c>
      <c r="D540" s="26" t="s">
        <v>538</v>
      </c>
      <c r="E540" s="34">
        <v>-98576.6</v>
      </c>
      <c r="F540" s="34">
        <v>0</v>
      </c>
      <c r="G540" s="34">
        <v>0</v>
      </c>
      <c r="H540" s="34">
        <v>0</v>
      </c>
      <c r="I540" s="34">
        <v>0</v>
      </c>
      <c r="J540" s="34">
        <v>0</v>
      </c>
      <c r="K540" s="34">
        <v>0</v>
      </c>
      <c r="L540" s="34">
        <v>0</v>
      </c>
      <c r="M540" s="34">
        <v>0</v>
      </c>
      <c r="N540" s="34">
        <v>116733.38</v>
      </c>
      <c r="O540" s="34">
        <v>0</v>
      </c>
      <c r="P540" s="34">
        <v>0</v>
      </c>
      <c r="Q540" s="34">
        <v>0</v>
      </c>
    </row>
    <row r="541" spans="1:17" ht="15" thickBot="1" x14ac:dyDescent="0.4">
      <c r="A541" s="26" t="s">
        <v>50</v>
      </c>
      <c r="B541" s="26" t="s">
        <v>78</v>
      </c>
      <c r="C541" s="26">
        <v>224111</v>
      </c>
      <c r="D541" s="26" t="s">
        <v>539</v>
      </c>
      <c r="E541" s="34">
        <v>-18638.86</v>
      </c>
      <c r="F541" s="34">
        <v>-34222.06</v>
      </c>
      <c r="G541" s="34">
        <v>-50332.15</v>
      </c>
      <c r="H541" s="34">
        <v>-14221.96</v>
      </c>
      <c r="I541" s="34">
        <v>-24306.42</v>
      </c>
      <c r="J541" s="34">
        <v>-29850.14</v>
      </c>
      <c r="K541" s="34">
        <v>-4983.95</v>
      </c>
      <c r="L541" s="34">
        <v>-9731.16</v>
      </c>
      <c r="M541" s="34">
        <v>-14857.54</v>
      </c>
      <c r="N541" s="34">
        <v>-5854.34</v>
      </c>
      <c r="O541" s="34">
        <v>-14684.25</v>
      </c>
      <c r="P541" s="34">
        <v>-29167.26</v>
      </c>
      <c r="Q541" s="34">
        <v>-29167.26</v>
      </c>
    </row>
    <row r="542" spans="1:17" ht="15" thickBot="1" x14ac:dyDescent="0.4">
      <c r="A542" s="26" t="s">
        <v>50</v>
      </c>
      <c r="B542" s="26" t="s">
        <v>78</v>
      </c>
      <c r="C542" s="26">
        <v>224114</v>
      </c>
      <c r="D542" s="26" t="s">
        <v>540</v>
      </c>
      <c r="E542" s="34">
        <v>-81107.56</v>
      </c>
      <c r="F542" s="34">
        <v>-52883.78</v>
      </c>
      <c r="G542" s="34">
        <v>-76972.38</v>
      </c>
      <c r="H542" s="34">
        <v>-96257.97</v>
      </c>
      <c r="I542" s="34">
        <v>-29056.38</v>
      </c>
      <c r="J542" s="34">
        <v>-35796.54</v>
      </c>
      <c r="K542" s="34">
        <v>-42284.1</v>
      </c>
      <c r="L542" s="34">
        <v>-11914.14</v>
      </c>
      <c r="M542" s="34">
        <v>-17625.14</v>
      </c>
      <c r="N542" s="34">
        <v>-25589.52</v>
      </c>
      <c r="O542" s="34">
        <v>-22215.55</v>
      </c>
      <c r="P542" s="34">
        <v>-47045.09</v>
      </c>
      <c r="Q542" s="34">
        <v>-47045.09</v>
      </c>
    </row>
    <row r="543" spans="1:17" ht="15" thickBot="1" x14ac:dyDescent="0.4">
      <c r="A543" s="26" t="s">
        <v>50</v>
      </c>
      <c r="B543" s="26" t="s">
        <v>78</v>
      </c>
      <c r="C543" s="26">
        <v>224117</v>
      </c>
      <c r="D543" s="26" t="s">
        <v>541</v>
      </c>
      <c r="E543" s="34">
        <v>-305643.51</v>
      </c>
      <c r="F543" s="34">
        <v>-350015.74</v>
      </c>
      <c r="G543" s="34">
        <v>-140843.39000000001</v>
      </c>
      <c r="H543" s="34">
        <v>-177995.71</v>
      </c>
      <c r="I543" s="34">
        <v>-193399.74</v>
      </c>
      <c r="J543" s="34">
        <v>-207593.69</v>
      </c>
      <c r="K543" s="34">
        <v>-10416.69</v>
      </c>
      <c r="L543" s="34">
        <v>-20072.61</v>
      </c>
      <c r="M543" s="34">
        <v>-32690.560000000001</v>
      </c>
      <c r="N543" s="34">
        <v>-49788.03</v>
      </c>
      <c r="O543" s="34">
        <v>-91639.49</v>
      </c>
      <c r="P543" s="34">
        <v>-141382.89000000001</v>
      </c>
      <c r="Q543" s="34">
        <v>-141382.89000000001</v>
      </c>
    </row>
    <row r="544" spans="1:17" ht="15" thickBot="1" x14ac:dyDescent="0.4">
      <c r="A544" s="26" t="s">
        <v>50</v>
      </c>
      <c r="B544" s="26" t="s">
        <v>78</v>
      </c>
      <c r="C544" s="26">
        <v>224120</v>
      </c>
      <c r="D544" s="26" t="s">
        <v>542</v>
      </c>
      <c r="E544" s="34">
        <v>-35969.32</v>
      </c>
      <c r="F544" s="34">
        <v>-68622.06</v>
      </c>
      <c r="G544" s="34">
        <v>-102257.04</v>
      </c>
      <c r="H544" s="34">
        <v>-27999.67</v>
      </c>
      <c r="I544" s="34">
        <v>-48240.78</v>
      </c>
      <c r="J544" s="34">
        <v>-60599.54</v>
      </c>
      <c r="K544" s="34">
        <v>-10313.780000000001</v>
      </c>
      <c r="L544" s="34">
        <v>-19798.060000000001</v>
      </c>
      <c r="M544" s="34">
        <v>-29459.69</v>
      </c>
      <c r="N544" s="34">
        <v>-11265.57</v>
      </c>
      <c r="O544" s="34">
        <v>-28272.54</v>
      </c>
      <c r="P544" s="34">
        <v>-58358.46</v>
      </c>
      <c r="Q544" s="34">
        <v>-58358.46</v>
      </c>
    </row>
    <row r="545" spans="1:17" ht="15" thickBot="1" x14ac:dyDescent="0.4">
      <c r="A545" s="26" t="s">
        <v>50</v>
      </c>
      <c r="B545" s="26" t="s">
        <v>78</v>
      </c>
      <c r="C545" s="26">
        <v>224123</v>
      </c>
      <c r="D545" s="26" t="s">
        <v>543</v>
      </c>
      <c r="E545" s="34">
        <v>-415759.93</v>
      </c>
      <c r="F545" s="34">
        <v>-285654.21999999997</v>
      </c>
      <c r="G545" s="34">
        <v>-420203.62</v>
      </c>
      <c r="H545" s="34">
        <v>-531287.73</v>
      </c>
      <c r="I545" s="34">
        <v>-170361.58</v>
      </c>
      <c r="J545" s="34">
        <v>-206480.63</v>
      </c>
      <c r="K545" s="34">
        <v>-237769.13</v>
      </c>
      <c r="L545" s="34">
        <v>-58680.34</v>
      </c>
      <c r="M545" s="34">
        <v>-88298.23</v>
      </c>
      <c r="N545" s="34">
        <v>-128533.93</v>
      </c>
      <c r="O545" s="34">
        <v>-120706.78</v>
      </c>
      <c r="P545" s="34">
        <v>-252181.98</v>
      </c>
      <c r="Q545" s="34">
        <v>-252181.98</v>
      </c>
    </row>
    <row r="546" spans="1:17" ht="15" thickBot="1" x14ac:dyDescent="0.4">
      <c r="A546" s="26" t="s">
        <v>50</v>
      </c>
      <c r="B546" s="26" t="s">
        <v>78</v>
      </c>
      <c r="C546" s="26">
        <v>224126</v>
      </c>
      <c r="D546" s="26" t="s">
        <v>544</v>
      </c>
      <c r="E546" s="34">
        <v>-149754</v>
      </c>
      <c r="F546" s="34">
        <v>-45879.42</v>
      </c>
      <c r="G546" s="34">
        <v>-67591.899999999994</v>
      </c>
      <c r="H546" s="34">
        <v>-86022.14</v>
      </c>
      <c r="I546" s="34">
        <v>-101411.39</v>
      </c>
      <c r="J546" s="34">
        <v>-108765.86</v>
      </c>
      <c r="K546" s="34">
        <v>-114006.71</v>
      </c>
      <c r="L546" s="34">
        <v>-118702.14</v>
      </c>
      <c r="M546" s="34">
        <v>-123409.55</v>
      </c>
      <c r="N546" s="34">
        <v>-128682.66</v>
      </c>
      <c r="O546" s="34">
        <v>-137592.5</v>
      </c>
      <c r="P546" s="34">
        <v>-156233.06</v>
      </c>
      <c r="Q546" s="34">
        <v>-156233.06</v>
      </c>
    </row>
    <row r="547" spans="1:17" ht="15" thickBot="1" x14ac:dyDescent="0.4">
      <c r="A547" s="26" t="s">
        <v>50</v>
      </c>
      <c r="B547" s="26" t="s">
        <v>78</v>
      </c>
      <c r="C547" s="26">
        <v>224129</v>
      </c>
      <c r="D547" s="26" t="s">
        <v>545</v>
      </c>
      <c r="E547" s="34">
        <v>-9006.25</v>
      </c>
      <c r="F547" s="34">
        <v>-16424.169999999998</v>
      </c>
      <c r="G547" s="34">
        <v>-24210.84</v>
      </c>
      <c r="H547" s="34">
        <v>-6635.7</v>
      </c>
      <c r="I547" s="34">
        <v>-11099.58</v>
      </c>
      <c r="J547" s="34">
        <v>-13620.44</v>
      </c>
      <c r="K547" s="34">
        <v>-2241.7600000000002</v>
      </c>
      <c r="L547" s="34">
        <v>-4234.47</v>
      </c>
      <c r="M547" s="34">
        <v>-6573.73</v>
      </c>
      <c r="N547" s="34">
        <v>-3287.41</v>
      </c>
      <c r="O547" s="34">
        <v>-8291.26</v>
      </c>
      <c r="P547" s="34">
        <v>-15865.27</v>
      </c>
      <c r="Q547" s="34">
        <v>-15865.27</v>
      </c>
    </row>
    <row r="548" spans="1:17" ht="15" thickBot="1" x14ac:dyDescent="0.4">
      <c r="A548" s="26" t="s">
        <v>50</v>
      </c>
      <c r="B548" s="26" t="s">
        <v>78</v>
      </c>
      <c r="C548" s="26">
        <v>224132</v>
      </c>
      <c r="D548" s="26" t="s">
        <v>546</v>
      </c>
      <c r="E548" s="34">
        <v>-65839.850000000006</v>
      </c>
      <c r="F548" s="34">
        <v>-19575.62</v>
      </c>
      <c r="G548" s="34">
        <v>-28128.05</v>
      </c>
      <c r="H548" s="34">
        <v>-35466.76</v>
      </c>
      <c r="I548" s="34">
        <v>-40372.33</v>
      </c>
      <c r="J548" s="34">
        <v>-42836.08</v>
      </c>
      <c r="K548" s="34">
        <v>-44999.28</v>
      </c>
      <c r="L548" s="34">
        <v>-46895.92</v>
      </c>
      <c r="M548" s="34">
        <v>-48940.37</v>
      </c>
      <c r="N548" s="34">
        <v>-51478.44</v>
      </c>
      <c r="O548" s="34">
        <v>-56122.18</v>
      </c>
      <c r="P548" s="34">
        <v>-64800.03</v>
      </c>
      <c r="Q548" s="34">
        <v>-64800.03</v>
      </c>
    </row>
    <row r="549" spans="1:17" ht="15" thickBot="1" x14ac:dyDescent="0.4">
      <c r="A549" s="26" t="s">
        <v>50</v>
      </c>
      <c r="B549" s="26" t="s">
        <v>78</v>
      </c>
      <c r="C549" s="26">
        <v>224135</v>
      </c>
      <c r="D549" s="26" t="s">
        <v>547</v>
      </c>
      <c r="E549" s="34">
        <v>-182363.08</v>
      </c>
      <c r="F549" s="34">
        <v>-126725.25</v>
      </c>
      <c r="G549" s="34">
        <v>-190749.56</v>
      </c>
      <c r="H549" s="34">
        <v>-241375.09</v>
      </c>
      <c r="I549" s="34">
        <v>-83563.8</v>
      </c>
      <c r="J549" s="34">
        <v>-102561.8</v>
      </c>
      <c r="K549" s="34">
        <v>-119554.47</v>
      </c>
      <c r="L549" s="34">
        <v>-31607.07</v>
      </c>
      <c r="M549" s="34">
        <v>-47302.51</v>
      </c>
      <c r="N549" s="34">
        <v>-65726.789999999994</v>
      </c>
      <c r="O549" s="34">
        <v>-49579.7</v>
      </c>
      <c r="P549" s="34">
        <v>-103777.12</v>
      </c>
      <c r="Q549" s="34">
        <v>-103777.12</v>
      </c>
    </row>
    <row r="550" spans="1:17" ht="15" thickBot="1" x14ac:dyDescent="0.4">
      <c r="A550" s="26" t="s">
        <v>50</v>
      </c>
      <c r="B550" s="26" t="s">
        <v>78</v>
      </c>
      <c r="C550" s="26">
        <v>224138</v>
      </c>
      <c r="D550" s="26" t="s">
        <v>548</v>
      </c>
      <c r="E550" s="34">
        <v>-96232.05</v>
      </c>
      <c r="F550" s="34">
        <v>-174157.79</v>
      </c>
      <c r="G550" s="34">
        <v>-255039.53</v>
      </c>
      <c r="H550" s="34">
        <v>-75995.14</v>
      </c>
      <c r="I550" s="34">
        <v>-127656.35</v>
      </c>
      <c r="J550" s="34">
        <v>-152530.37</v>
      </c>
      <c r="K550" s="34">
        <v>-19986.47</v>
      </c>
      <c r="L550" s="34">
        <v>-36304.239999999998</v>
      </c>
      <c r="M550" s="34">
        <v>-51831.9</v>
      </c>
      <c r="N550" s="34">
        <v>-21011.119999999999</v>
      </c>
      <c r="O550" s="34">
        <v>-60040.18</v>
      </c>
      <c r="P550" s="34">
        <v>-130196.44</v>
      </c>
      <c r="Q550" s="34">
        <v>-130196.44</v>
      </c>
    </row>
    <row r="551" spans="1:17" ht="15" thickBot="1" x14ac:dyDescent="0.4">
      <c r="A551" s="26" t="s">
        <v>50</v>
      </c>
      <c r="B551" s="26" t="s">
        <v>78</v>
      </c>
      <c r="C551" s="26">
        <v>224141</v>
      </c>
      <c r="D551" s="26" t="s">
        <v>549</v>
      </c>
      <c r="E551" s="34">
        <v>-204651.55</v>
      </c>
      <c r="F551" s="34">
        <v>-59548.27</v>
      </c>
      <c r="G551" s="34">
        <v>-87417.41</v>
      </c>
      <c r="H551" s="34">
        <v>-111500.79</v>
      </c>
      <c r="I551" s="34">
        <v>-122852.38</v>
      </c>
      <c r="J551" s="34">
        <v>-130369.52</v>
      </c>
      <c r="K551" s="34">
        <v>-136906.39000000001</v>
      </c>
      <c r="L551" s="34">
        <v>-143477.76000000001</v>
      </c>
      <c r="M551" s="34">
        <v>-150249.75</v>
      </c>
      <c r="N551" s="34">
        <v>-159648.01999999999</v>
      </c>
      <c r="O551" s="34">
        <v>-178695.72</v>
      </c>
      <c r="P551" s="34">
        <v>-207218.97</v>
      </c>
      <c r="Q551" s="34">
        <v>-207218.97</v>
      </c>
    </row>
    <row r="552" spans="1:17" ht="15" thickBot="1" x14ac:dyDescent="0.4">
      <c r="A552" s="26" t="s">
        <v>50</v>
      </c>
      <c r="B552" s="26" t="s">
        <v>78</v>
      </c>
      <c r="C552" s="26">
        <v>224144</v>
      </c>
      <c r="D552" s="26" t="s">
        <v>550</v>
      </c>
      <c r="E552" s="34">
        <v>-229024.81</v>
      </c>
      <c r="F552" s="34">
        <v>-67321.45</v>
      </c>
      <c r="G552" s="34">
        <v>-97178.7</v>
      </c>
      <c r="H552" s="34">
        <v>-122768.87</v>
      </c>
      <c r="I552" s="34">
        <v>-136834.01999999999</v>
      </c>
      <c r="J552" s="34">
        <v>-145710.73000000001</v>
      </c>
      <c r="K552" s="34">
        <v>-154255.01</v>
      </c>
      <c r="L552" s="34">
        <v>-161215.64000000001</v>
      </c>
      <c r="M552" s="34">
        <v>-168894.78</v>
      </c>
      <c r="N552" s="34">
        <v>-178910.36</v>
      </c>
      <c r="O552" s="34">
        <v>-198279.01</v>
      </c>
      <c r="P552" s="34">
        <v>-230804.05</v>
      </c>
      <c r="Q552" s="34">
        <v>-230804.05</v>
      </c>
    </row>
    <row r="553" spans="1:17" ht="15" thickBot="1" x14ac:dyDescent="0.4">
      <c r="A553" s="26" t="s">
        <v>50</v>
      </c>
      <c r="B553" s="26" t="s">
        <v>78</v>
      </c>
      <c r="C553" s="26">
        <v>224147</v>
      </c>
      <c r="D553" s="26" t="s">
        <v>551</v>
      </c>
      <c r="E553" s="34">
        <v>-176897.38</v>
      </c>
      <c r="F553" s="34">
        <v>-324635.36</v>
      </c>
      <c r="G553" s="34">
        <v>-485430.25</v>
      </c>
      <c r="H553" s="34">
        <v>-135347.92000000001</v>
      </c>
      <c r="I553" s="34">
        <v>-234143.83</v>
      </c>
      <c r="J553" s="34">
        <v>-285807.59000000003</v>
      </c>
      <c r="K553" s="34">
        <v>-44075.83</v>
      </c>
      <c r="L553" s="34">
        <v>-83955.33</v>
      </c>
      <c r="M553" s="34">
        <v>-122486.51</v>
      </c>
      <c r="N553" s="34">
        <v>-45317.73</v>
      </c>
      <c r="O553" s="34">
        <v>-120997.38</v>
      </c>
      <c r="P553" s="34">
        <v>-261300.6</v>
      </c>
      <c r="Q553" s="34">
        <v>-261300.6</v>
      </c>
    </row>
    <row r="554" spans="1:17" ht="15" thickBot="1" x14ac:dyDescent="0.4">
      <c r="A554" s="26" t="s">
        <v>50</v>
      </c>
      <c r="B554" s="26" t="s">
        <v>78</v>
      </c>
      <c r="C554" s="26">
        <v>224150</v>
      </c>
      <c r="D554" s="26" t="s">
        <v>552</v>
      </c>
      <c r="E554" s="34">
        <v>-194324.45</v>
      </c>
      <c r="F554" s="34">
        <v>-53543.12</v>
      </c>
      <c r="G554" s="34">
        <v>-79004.58</v>
      </c>
      <c r="H554" s="34">
        <v>-100528.66</v>
      </c>
      <c r="I554" s="34">
        <v>-116707.73</v>
      </c>
      <c r="J554" s="34">
        <v>-126367.51</v>
      </c>
      <c r="K554" s="34">
        <v>-135053.67000000001</v>
      </c>
      <c r="L554" s="34">
        <v>-143576.28</v>
      </c>
      <c r="M554" s="34">
        <v>-152002.87</v>
      </c>
      <c r="N554" s="34">
        <v>-162687.26999999999</v>
      </c>
      <c r="O554" s="34">
        <v>-177385.31</v>
      </c>
      <c r="P554" s="34">
        <v>-200897.86</v>
      </c>
      <c r="Q554" s="34">
        <v>-200897.86</v>
      </c>
    </row>
    <row r="555" spans="1:17" ht="15" thickBot="1" x14ac:dyDescent="0.4">
      <c r="A555" s="26" t="s">
        <v>50</v>
      </c>
      <c r="B555" s="26" t="s">
        <v>78</v>
      </c>
      <c r="C555" s="26">
        <v>224153</v>
      </c>
      <c r="D555" s="26" t="s">
        <v>553</v>
      </c>
      <c r="E555" s="34">
        <v>-32226.09</v>
      </c>
      <c r="F555" s="34">
        <v>-26251.78</v>
      </c>
      <c r="G555" s="34">
        <v>-38267.67</v>
      </c>
      <c r="H555" s="34">
        <v>-48698.79</v>
      </c>
      <c r="I555" s="34">
        <v>-17903.849999999999</v>
      </c>
      <c r="J555" s="34">
        <v>-21552.23</v>
      </c>
      <c r="K555" s="34">
        <v>-24918.79</v>
      </c>
      <c r="L555" s="34">
        <v>-6348.05</v>
      </c>
      <c r="M555" s="34">
        <v>-9126.68</v>
      </c>
      <c r="N555" s="34">
        <v>-12636.76</v>
      </c>
      <c r="O555" s="34">
        <v>-9652.2800000000007</v>
      </c>
      <c r="P555" s="34">
        <v>-21387.66</v>
      </c>
      <c r="Q555" s="34">
        <v>-21387.66</v>
      </c>
    </row>
    <row r="556" spans="1:17" ht="15" thickBot="1" x14ac:dyDescent="0.4">
      <c r="A556" s="26" t="s">
        <v>50</v>
      </c>
      <c r="B556" s="26" t="s">
        <v>78</v>
      </c>
      <c r="C556" s="26">
        <v>224156</v>
      </c>
      <c r="D556" s="26" t="s">
        <v>554</v>
      </c>
      <c r="E556" s="34">
        <v>-425840.65</v>
      </c>
      <c r="F556" s="34">
        <v>-277968.14</v>
      </c>
      <c r="G556" s="34">
        <v>-400163.97</v>
      </c>
      <c r="H556" s="34">
        <v>-503727.37</v>
      </c>
      <c r="I556" s="34">
        <v>-149874.73000000001</v>
      </c>
      <c r="J556" s="34">
        <v>-186132.4</v>
      </c>
      <c r="K556" s="34">
        <v>-215244.48</v>
      </c>
      <c r="L556" s="34">
        <v>-55389.98</v>
      </c>
      <c r="M556" s="34">
        <v>-82542.100000000006</v>
      </c>
      <c r="N556" s="34">
        <v>-121913.62</v>
      </c>
      <c r="O556" s="34">
        <v>-120322.72</v>
      </c>
      <c r="P556" s="34">
        <v>-246629.07</v>
      </c>
      <c r="Q556" s="34">
        <v>-246629.07</v>
      </c>
    </row>
    <row r="557" spans="1:17" ht="15" thickBot="1" x14ac:dyDescent="0.4">
      <c r="A557" s="26" t="s">
        <v>50</v>
      </c>
      <c r="B557" s="26" t="s">
        <v>78</v>
      </c>
      <c r="C557" s="26">
        <v>224159</v>
      </c>
      <c r="D557" s="26" t="s">
        <v>555</v>
      </c>
      <c r="E557" s="34">
        <v>-45454.400000000001</v>
      </c>
      <c r="F557" s="34">
        <v>-29628.85</v>
      </c>
      <c r="G557" s="34">
        <v>-42917.47</v>
      </c>
      <c r="H557" s="34">
        <v>-54178.31</v>
      </c>
      <c r="I557" s="34">
        <v>-15892.97</v>
      </c>
      <c r="J557" s="34">
        <v>-19301.689999999999</v>
      </c>
      <c r="K557" s="34">
        <v>-21907.56</v>
      </c>
      <c r="L557" s="34">
        <v>-4939.9799999999996</v>
      </c>
      <c r="M557" s="34">
        <v>-7406.63</v>
      </c>
      <c r="N557" s="34">
        <v>-11354.96</v>
      </c>
      <c r="O557" s="34">
        <v>-13616.02</v>
      </c>
      <c r="P557" s="34">
        <v>-27604.62</v>
      </c>
      <c r="Q557" s="34">
        <v>-27604.62</v>
      </c>
    </row>
    <row r="558" spans="1:17" ht="15" thickBot="1" x14ac:dyDescent="0.4">
      <c r="A558" s="26" t="s">
        <v>50</v>
      </c>
      <c r="B558" s="26" t="s">
        <v>78</v>
      </c>
      <c r="C558" s="26">
        <v>224162</v>
      </c>
      <c r="D558" s="26" t="s">
        <v>556</v>
      </c>
      <c r="E558" s="34">
        <v>-52219.66</v>
      </c>
      <c r="F558" s="34">
        <v>-103101.57</v>
      </c>
      <c r="G558" s="34">
        <v>-152653.19</v>
      </c>
      <c r="H558" s="34">
        <v>-39991.129999999997</v>
      </c>
      <c r="I558" s="34">
        <v>-57227.03</v>
      </c>
      <c r="J558" s="34">
        <v>-71575.11</v>
      </c>
      <c r="K558" s="34">
        <v>-11884.36</v>
      </c>
      <c r="L558" s="34">
        <v>-22249.81</v>
      </c>
      <c r="M558" s="34">
        <v>-34049.75</v>
      </c>
      <c r="N558" s="34">
        <v>-16897.439999999999</v>
      </c>
      <c r="O558" s="34">
        <v>-53526.95</v>
      </c>
      <c r="P558" s="34">
        <v>-112103.46</v>
      </c>
      <c r="Q558" s="34">
        <v>-112103.46</v>
      </c>
    </row>
    <row r="559" spans="1:17" ht="15" thickBot="1" x14ac:dyDescent="0.4">
      <c r="A559" s="26" t="s">
        <v>50</v>
      </c>
      <c r="B559" s="26" t="s">
        <v>78</v>
      </c>
      <c r="C559" s="26">
        <v>224165</v>
      </c>
      <c r="D559" s="26" t="s">
        <v>557</v>
      </c>
      <c r="E559" s="34">
        <v>-16580.47</v>
      </c>
      <c r="F559" s="34">
        <v>-10131.32</v>
      </c>
      <c r="G559" s="34">
        <v>-15024.6</v>
      </c>
      <c r="H559" s="34">
        <v>-18836.98</v>
      </c>
      <c r="I559" s="34">
        <v>-5843.89</v>
      </c>
      <c r="J559" s="34">
        <v>-7436.67</v>
      </c>
      <c r="K559" s="34">
        <v>-8830.18</v>
      </c>
      <c r="L559" s="34">
        <v>-2728.54</v>
      </c>
      <c r="M559" s="34">
        <v>-3967.92</v>
      </c>
      <c r="N559" s="34">
        <v>-5575.02</v>
      </c>
      <c r="O559" s="34">
        <v>-4655.58</v>
      </c>
      <c r="P559" s="34">
        <v>-9592.5400000000009</v>
      </c>
      <c r="Q559" s="34">
        <v>-9592.5400000000009</v>
      </c>
    </row>
    <row r="560" spans="1:17" ht="15" thickBot="1" x14ac:dyDescent="0.4">
      <c r="A560" s="26" t="s">
        <v>50</v>
      </c>
      <c r="B560" s="26" t="s">
        <v>78</v>
      </c>
      <c r="C560" s="26">
        <v>224168</v>
      </c>
      <c r="D560" s="26" t="s">
        <v>558</v>
      </c>
      <c r="E560" s="34">
        <v>-492706.65</v>
      </c>
      <c r="F560" s="34">
        <v>-336822.25</v>
      </c>
      <c r="G560" s="34">
        <v>-499690.19</v>
      </c>
      <c r="H560" s="34">
        <v>-644948.68000000005</v>
      </c>
      <c r="I560" s="34">
        <v>-241113.35</v>
      </c>
      <c r="J560" s="34">
        <v>-301197.01</v>
      </c>
      <c r="K560" s="34">
        <v>-350281.62</v>
      </c>
      <c r="L560" s="34">
        <v>-94749.87</v>
      </c>
      <c r="M560" s="34">
        <v>-137306.35</v>
      </c>
      <c r="N560" s="34">
        <v>-197972.7</v>
      </c>
      <c r="O560" s="34">
        <v>-154612.16</v>
      </c>
      <c r="P560" s="34">
        <v>-316904.38</v>
      </c>
      <c r="Q560" s="34">
        <v>-316904.38</v>
      </c>
    </row>
    <row r="561" spans="1:17" ht="15" thickBot="1" x14ac:dyDescent="0.4">
      <c r="A561" s="26" t="s">
        <v>50</v>
      </c>
      <c r="B561" s="26" t="s">
        <v>78</v>
      </c>
      <c r="C561" s="26">
        <v>224171</v>
      </c>
      <c r="D561" s="26" t="s">
        <v>559</v>
      </c>
      <c r="E561" s="34">
        <v>-136366.92000000001</v>
      </c>
      <c r="F561" s="34">
        <v>-78977.100000000006</v>
      </c>
      <c r="G561" s="34">
        <v>-117566.87</v>
      </c>
      <c r="H561" s="34">
        <v>-147852.70000000001</v>
      </c>
      <c r="I561" s="34">
        <v>-45759.519999999997</v>
      </c>
      <c r="J561" s="34">
        <v>-59099.05</v>
      </c>
      <c r="K561" s="34">
        <v>-70087.360000000001</v>
      </c>
      <c r="L561" s="34">
        <v>-21554.47</v>
      </c>
      <c r="M561" s="34">
        <v>-33915.97</v>
      </c>
      <c r="N561" s="34">
        <v>-49754.47</v>
      </c>
      <c r="O561" s="34">
        <v>-48708.86</v>
      </c>
      <c r="P561" s="34">
        <v>-85325.28</v>
      </c>
      <c r="Q561" s="34">
        <v>-85325.28</v>
      </c>
    </row>
    <row r="562" spans="1:17" ht="15" thickBot="1" x14ac:dyDescent="0.4">
      <c r="A562" s="26" t="s">
        <v>50</v>
      </c>
      <c r="B562" s="26" t="s">
        <v>78</v>
      </c>
      <c r="C562" s="26">
        <v>224174</v>
      </c>
      <c r="D562" s="26" t="s">
        <v>560</v>
      </c>
      <c r="E562" s="34">
        <v>-19848.79</v>
      </c>
      <c r="F562" s="34">
        <v>-36062</v>
      </c>
      <c r="G562" s="34">
        <v>-51723.96</v>
      </c>
      <c r="H562" s="34">
        <v>-12290.41</v>
      </c>
      <c r="I562" s="34">
        <v>-19722.96</v>
      </c>
      <c r="J562" s="34">
        <v>-24023.57</v>
      </c>
      <c r="K562" s="34">
        <v>-4181.71</v>
      </c>
      <c r="L562" s="34">
        <v>-7828.09</v>
      </c>
      <c r="M562" s="34">
        <v>-11426.8</v>
      </c>
      <c r="N562" s="34">
        <v>-4360.37</v>
      </c>
      <c r="O562" s="34">
        <v>-11162.15</v>
      </c>
      <c r="P562" s="34">
        <v>-25610.45</v>
      </c>
      <c r="Q562" s="34">
        <v>-25610.45</v>
      </c>
    </row>
    <row r="563" spans="1:17" ht="15" thickBot="1" x14ac:dyDescent="0.4">
      <c r="A563" s="26" t="s">
        <v>50</v>
      </c>
      <c r="B563" s="26" t="s">
        <v>78</v>
      </c>
      <c r="C563" s="26">
        <v>224177</v>
      </c>
      <c r="D563" s="26" t="s">
        <v>561</v>
      </c>
      <c r="E563" s="34">
        <v>-10784.08</v>
      </c>
      <c r="F563" s="34">
        <v>-8130.79</v>
      </c>
      <c r="G563" s="34">
        <v>-11938.71</v>
      </c>
      <c r="H563" s="34">
        <v>-15296.98</v>
      </c>
      <c r="I563" s="34">
        <v>-5371.25</v>
      </c>
      <c r="J563" s="34">
        <v>-6400.28</v>
      </c>
      <c r="K563" s="34">
        <v>-7358.55</v>
      </c>
      <c r="L563" s="34">
        <v>-1838.64</v>
      </c>
      <c r="M563" s="34">
        <v>-2695.55</v>
      </c>
      <c r="N563" s="34">
        <v>-3701.74</v>
      </c>
      <c r="O563" s="34">
        <v>-2871.9</v>
      </c>
      <c r="P563" s="34">
        <v>-6321.08</v>
      </c>
      <c r="Q563" s="34">
        <v>-6321.08</v>
      </c>
    </row>
    <row r="564" spans="1:17" ht="15" thickBot="1" x14ac:dyDescent="0.4">
      <c r="A564" s="26" t="s">
        <v>50</v>
      </c>
      <c r="B564" s="26" t="s">
        <v>78</v>
      </c>
      <c r="C564" s="26">
        <v>224180</v>
      </c>
      <c r="D564" s="26" t="s">
        <v>562</v>
      </c>
      <c r="E564" s="34">
        <v>-32668.400000000001</v>
      </c>
      <c r="F564" s="34">
        <v>-7825.61</v>
      </c>
      <c r="G564" s="34">
        <v>-12293.34</v>
      </c>
      <c r="H564" s="34">
        <v>-15640.47</v>
      </c>
      <c r="I564" s="34">
        <v>-17321.86</v>
      </c>
      <c r="J564" s="34">
        <v>-18773.400000000001</v>
      </c>
      <c r="K564" s="34">
        <v>-20070.169999999998</v>
      </c>
      <c r="L564" s="34">
        <v>-21291.68</v>
      </c>
      <c r="M564" s="34">
        <v>-22586.27</v>
      </c>
      <c r="N564" s="34">
        <v>-24320.92</v>
      </c>
      <c r="O564" s="34">
        <v>-27660.79</v>
      </c>
      <c r="P564" s="34">
        <v>-31849.68</v>
      </c>
      <c r="Q564" s="34">
        <v>-31849.68</v>
      </c>
    </row>
    <row r="565" spans="1:17" ht="15" thickBot="1" x14ac:dyDescent="0.4">
      <c r="A565" s="26" t="s">
        <v>50</v>
      </c>
      <c r="B565" s="26" t="s">
        <v>78</v>
      </c>
      <c r="C565" s="26">
        <v>224183</v>
      </c>
      <c r="D565" s="26" t="s">
        <v>563</v>
      </c>
      <c r="E565" s="34">
        <v>-19833.8</v>
      </c>
      <c r="F565" s="34">
        <v>-35202.660000000003</v>
      </c>
      <c r="G565" s="34">
        <v>-51379.839999999997</v>
      </c>
      <c r="H565" s="34">
        <v>-13419.38</v>
      </c>
      <c r="I565" s="34">
        <v>-22734.03</v>
      </c>
      <c r="J565" s="34">
        <v>-28120.46</v>
      </c>
      <c r="K565" s="34">
        <v>-4633.51</v>
      </c>
      <c r="L565" s="34">
        <v>-8945.2000000000007</v>
      </c>
      <c r="M565" s="34">
        <v>-13133.12</v>
      </c>
      <c r="N565" s="34">
        <v>-4858.3999999999996</v>
      </c>
      <c r="O565" s="34">
        <v>-13745.19</v>
      </c>
      <c r="P565" s="34">
        <v>-29757.09</v>
      </c>
      <c r="Q565" s="34">
        <v>-29757.09</v>
      </c>
    </row>
    <row r="566" spans="1:17" ht="15" thickBot="1" x14ac:dyDescent="0.4">
      <c r="A566" s="26" t="s">
        <v>50</v>
      </c>
      <c r="B566" s="26" t="s">
        <v>78</v>
      </c>
      <c r="C566" s="26">
        <v>224186</v>
      </c>
      <c r="D566" s="26" t="s">
        <v>564</v>
      </c>
      <c r="E566" s="34">
        <v>-67770.75</v>
      </c>
      <c r="F566" s="34">
        <v>-20305.669999999998</v>
      </c>
      <c r="G566" s="34">
        <v>-29592.880000000001</v>
      </c>
      <c r="H566" s="34">
        <v>-37470.839999999997</v>
      </c>
      <c r="I566" s="34">
        <v>-42868.05</v>
      </c>
      <c r="J566" s="34">
        <v>-45750.83</v>
      </c>
      <c r="K566" s="34">
        <v>-48030.25</v>
      </c>
      <c r="L566" s="34">
        <v>-50022.01</v>
      </c>
      <c r="M566" s="34">
        <v>-52240.26</v>
      </c>
      <c r="N566" s="34">
        <v>-54730.06</v>
      </c>
      <c r="O566" s="34">
        <v>-59370.32</v>
      </c>
      <c r="P566" s="34">
        <v>-68324.929999999993</v>
      </c>
      <c r="Q566" s="34">
        <v>-68324.929999999993</v>
      </c>
    </row>
    <row r="567" spans="1:17" ht="15" thickBot="1" x14ac:dyDescent="0.4">
      <c r="A567" s="26" t="s">
        <v>50</v>
      </c>
      <c r="B567" s="26" t="s">
        <v>78</v>
      </c>
      <c r="C567" s="26">
        <v>224189</v>
      </c>
      <c r="D567" s="26" t="s">
        <v>565</v>
      </c>
      <c r="E567" s="34">
        <v>-314764.26</v>
      </c>
      <c r="F567" s="34">
        <v>-406376.93</v>
      </c>
      <c r="G567" s="34">
        <v>-287815.33</v>
      </c>
      <c r="H567" s="34">
        <v>-362349.39</v>
      </c>
      <c r="I567" s="34">
        <v>-404988</v>
      </c>
      <c r="J567" s="34">
        <v>-428051.62</v>
      </c>
      <c r="K567" s="34">
        <v>-19754.419999999998</v>
      </c>
      <c r="L567" s="34">
        <v>-36853.120000000003</v>
      </c>
      <c r="M567" s="34">
        <v>-55491.14</v>
      </c>
      <c r="N567" s="34">
        <v>-79776.759999999995</v>
      </c>
      <c r="O567" s="34">
        <v>-127598.25</v>
      </c>
      <c r="P567" s="34">
        <v>-214524.79</v>
      </c>
      <c r="Q567" s="34">
        <v>-214524.79</v>
      </c>
    </row>
    <row r="568" spans="1:17" ht="15" thickBot="1" x14ac:dyDescent="0.4">
      <c r="A568" s="26" t="s">
        <v>50</v>
      </c>
      <c r="B568" s="26" t="s">
        <v>78</v>
      </c>
      <c r="C568" s="26">
        <v>224192</v>
      </c>
      <c r="D568" s="26" t="s">
        <v>566</v>
      </c>
      <c r="E568" s="34">
        <v>-9580.76</v>
      </c>
      <c r="F568" s="34">
        <v>-17741.810000000001</v>
      </c>
      <c r="G568" s="34">
        <v>-25897.85</v>
      </c>
      <c r="H568" s="34">
        <v>-7215.65</v>
      </c>
      <c r="I568" s="34">
        <v>-10840.67</v>
      </c>
      <c r="J568" s="34">
        <v>-13321.22</v>
      </c>
      <c r="K568" s="34">
        <v>-1879.25</v>
      </c>
      <c r="L568" s="34">
        <v>-3640.94</v>
      </c>
      <c r="M568" s="34">
        <v>-5553.25</v>
      </c>
      <c r="N568" s="34">
        <v>-2975.95</v>
      </c>
      <c r="O568" s="34">
        <v>-8943.94</v>
      </c>
      <c r="P568" s="34">
        <v>-17825.990000000002</v>
      </c>
      <c r="Q568" s="34">
        <v>-17825.990000000002</v>
      </c>
    </row>
    <row r="569" spans="1:17" ht="15" thickBot="1" x14ac:dyDescent="0.4">
      <c r="A569" s="26" t="s">
        <v>50</v>
      </c>
      <c r="B569" s="26" t="s">
        <v>78</v>
      </c>
      <c r="C569" s="26">
        <v>224195</v>
      </c>
      <c r="D569" s="26" t="s">
        <v>567</v>
      </c>
      <c r="E569" s="34">
        <v>-19077.2</v>
      </c>
      <c r="F569" s="34">
        <v>-32420.84</v>
      </c>
      <c r="G569" s="34">
        <v>-47209.09</v>
      </c>
      <c r="H569" s="34">
        <v>-11008.84</v>
      </c>
      <c r="I569" s="34">
        <v>-17918.830000000002</v>
      </c>
      <c r="J569" s="34">
        <v>-23018.91</v>
      </c>
      <c r="K569" s="34">
        <v>-5053.1499999999996</v>
      </c>
      <c r="L569" s="34">
        <v>-9697.6</v>
      </c>
      <c r="M569" s="34">
        <v>-14469.57</v>
      </c>
      <c r="N569" s="34">
        <v>-5790.85</v>
      </c>
      <c r="O569" s="34">
        <v>-16058.44</v>
      </c>
      <c r="P569" s="34">
        <v>-30051.200000000001</v>
      </c>
      <c r="Q569" s="34">
        <v>-30051.200000000001</v>
      </c>
    </row>
    <row r="570" spans="1:17" ht="15" thickBot="1" x14ac:dyDescent="0.4">
      <c r="A570" s="26" t="s">
        <v>50</v>
      </c>
      <c r="B570" s="26" t="s">
        <v>78</v>
      </c>
      <c r="C570" s="26">
        <v>224198</v>
      </c>
      <c r="D570" s="26" t="s">
        <v>568</v>
      </c>
      <c r="E570" s="34">
        <v>-31916.959999999999</v>
      </c>
      <c r="F570" s="34">
        <v>-22158.959999999999</v>
      </c>
      <c r="G570" s="34">
        <v>-33736.97</v>
      </c>
      <c r="H570" s="34">
        <v>-43764.04</v>
      </c>
      <c r="I570" s="34">
        <v>-16284.11</v>
      </c>
      <c r="J570" s="34">
        <v>-19701.54</v>
      </c>
      <c r="K570" s="34">
        <v>-23114.5</v>
      </c>
      <c r="L570" s="34">
        <v>-6203.17</v>
      </c>
      <c r="M570" s="34">
        <v>-9108</v>
      </c>
      <c r="N570" s="34">
        <v>-12845.36</v>
      </c>
      <c r="O570" s="34">
        <v>-9789.2800000000007</v>
      </c>
      <c r="P570" s="34">
        <v>-20758.560000000001</v>
      </c>
      <c r="Q570" s="34">
        <v>-20758.560000000001</v>
      </c>
    </row>
    <row r="571" spans="1:17" ht="15" thickBot="1" x14ac:dyDescent="0.4">
      <c r="A571" s="26" t="s">
        <v>50</v>
      </c>
      <c r="B571" s="26" t="s">
        <v>78</v>
      </c>
      <c r="C571" s="26">
        <v>224201</v>
      </c>
      <c r="D571" s="26" t="s">
        <v>569</v>
      </c>
      <c r="E571" s="34">
        <v>-3315.77</v>
      </c>
      <c r="F571" s="34">
        <v>-6218.11</v>
      </c>
      <c r="G571" s="34">
        <v>-9394.68</v>
      </c>
      <c r="H571" s="34">
        <v>-2638.01</v>
      </c>
      <c r="I571" s="34">
        <v>-4342.4399999999996</v>
      </c>
      <c r="J571" s="34">
        <v>-5134.7</v>
      </c>
      <c r="K571" s="34">
        <v>-809.2</v>
      </c>
      <c r="L571" s="34">
        <v>-1458.5</v>
      </c>
      <c r="M571" s="34">
        <v>-2117.71</v>
      </c>
      <c r="N571" s="34">
        <v>-843.49</v>
      </c>
      <c r="O571" s="34">
        <v>-2412.8000000000002</v>
      </c>
      <c r="P571" s="34">
        <v>-5361.57</v>
      </c>
      <c r="Q571" s="34">
        <v>-5361.57</v>
      </c>
    </row>
    <row r="572" spans="1:17" ht="15" thickBot="1" x14ac:dyDescent="0.4">
      <c r="A572" s="26" t="s">
        <v>50</v>
      </c>
      <c r="B572" s="26" t="s">
        <v>78</v>
      </c>
      <c r="C572" s="26">
        <v>224204</v>
      </c>
      <c r="D572" s="26" t="s">
        <v>570</v>
      </c>
      <c r="E572" s="34">
        <v>-10706.15</v>
      </c>
      <c r="F572" s="34">
        <v>-2932.22</v>
      </c>
      <c r="G572" s="34">
        <v>-4346.68</v>
      </c>
      <c r="H572" s="34">
        <v>-5616.54</v>
      </c>
      <c r="I572" s="34">
        <v>-6498.17</v>
      </c>
      <c r="J572" s="34">
        <v>-6888.14</v>
      </c>
      <c r="K572" s="34">
        <v>-7187.99</v>
      </c>
      <c r="L572" s="34">
        <v>-7470.87</v>
      </c>
      <c r="M572" s="34">
        <v>-7732.59</v>
      </c>
      <c r="N572" s="34">
        <v>-8147.17</v>
      </c>
      <c r="O572" s="34">
        <v>-8873.36</v>
      </c>
      <c r="P572" s="34">
        <v>-10345.379999999999</v>
      </c>
      <c r="Q572" s="34">
        <v>-10345.379999999999</v>
      </c>
    </row>
    <row r="573" spans="1:17" ht="15" thickBot="1" x14ac:dyDescent="0.4">
      <c r="A573" s="26" t="s">
        <v>50</v>
      </c>
      <c r="B573" s="26" t="s">
        <v>78</v>
      </c>
      <c r="C573" s="26">
        <v>224207</v>
      </c>
      <c r="D573" s="26" t="s">
        <v>571</v>
      </c>
      <c r="E573" s="34">
        <v>-14410.74</v>
      </c>
      <c r="F573" s="34">
        <v>-4252.99</v>
      </c>
      <c r="G573" s="34">
        <v>-6061.56</v>
      </c>
      <c r="H573" s="34">
        <v>-7802.33</v>
      </c>
      <c r="I573" s="34">
        <v>-9008.15</v>
      </c>
      <c r="J573" s="34">
        <v>-9551.33</v>
      </c>
      <c r="K573" s="34">
        <v>-9999.25</v>
      </c>
      <c r="L573" s="34">
        <v>-10406.73</v>
      </c>
      <c r="M573" s="34">
        <v>-10820.55</v>
      </c>
      <c r="N573" s="34">
        <v>-11451.51</v>
      </c>
      <c r="O573" s="34">
        <v>-12496.02</v>
      </c>
      <c r="P573" s="34">
        <v>-14453.13</v>
      </c>
      <c r="Q573" s="34">
        <v>-14453.13</v>
      </c>
    </row>
    <row r="574" spans="1:17" ht="15" thickBot="1" x14ac:dyDescent="0.4">
      <c r="A574" s="26" t="s">
        <v>50</v>
      </c>
      <c r="B574" s="26" t="s">
        <v>78</v>
      </c>
      <c r="C574" s="26">
        <v>224210</v>
      </c>
      <c r="D574" s="26" t="s">
        <v>572</v>
      </c>
      <c r="E574" s="34">
        <v>-83599.86</v>
      </c>
      <c r="F574" s="34">
        <v>-20207.14</v>
      </c>
      <c r="G574" s="34">
        <v>-31399.3</v>
      </c>
      <c r="H574" s="34">
        <v>-41442.54</v>
      </c>
      <c r="I574" s="34">
        <v>-49482.77</v>
      </c>
      <c r="J574" s="34">
        <v>-54800.55</v>
      </c>
      <c r="K574" s="34">
        <v>-60264.73</v>
      </c>
      <c r="L574" s="34">
        <v>-65525.71</v>
      </c>
      <c r="M574" s="34">
        <v>-70677.2</v>
      </c>
      <c r="N574" s="34">
        <v>-76572.460000000006</v>
      </c>
      <c r="O574" s="34">
        <v>-83976.71</v>
      </c>
      <c r="P574" s="34">
        <v>-93194.880000000005</v>
      </c>
      <c r="Q574" s="34">
        <v>-93194.880000000005</v>
      </c>
    </row>
    <row r="575" spans="1:17" ht="15" thickBot="1" x14ac:dyDescent="0.4">
      <c r="A575" s="26" t="s">
        <v>50</v>
      </c>
      <c r="B575" s="26" t="s">
        <v>78</v>
      </c>
      <c r="C575" s="26">
        <v>224213</v>
      </c>
      <c r="D575" s="26" t="s">
        <v>573</v>
      </c>
      <c r="E575" s="34">
        <v>-30192.39</v>
      </c>
      <c r="F575" s="34">
        <v>-22928.080000000002</v>
      </c>
      <c r="G575" s="34">
        <v>-33719.040000000001</v>
      </c>
      <c r="H575" s="34">
        <v>-43595.49</v>
      </c>
      <c r="I575" s="34">
        <v>-17763.650000000001</v>
      </c>
      <c r="J575" s="34">
        <v>-21754.560000000001</v>
      </c>
      <c r="K575" s="34">
        <v>-24770.95</v>
      </c>
      <c r="L575" s="34">
        <v>-5576.23</v>
      </c>
      <c r="M575" s="34">
        <v>-8077.92</v>
      </c>
      <c r="N575" s="34">
        <v>-11080.96</v>
      </c>
      <c r="O575" s="34">
        <v>-7152.58</v>
      </c>
      <c r="P575" s="34">
        <v>-16630.189999999999</v>
      </c>
      <c r="Q575" s="34">
        <v>-16630.189999999999</v>
      </c>
    </row>
    <row r="576" spans="1:17" ht="15" thickBot="1" x14ac:dyDescent="0.4">
      <c r="A576" s="26" t="s">
        <v>50</v>
      </c>
      <c r="B576" s="26" t="s">
        <v>78</v>
      </c>
      <c r="C576" s="26">
        <v>224216</v>
      </c>
      <c r="D576" s="26" t="s">
        <v>574</v>
      </c>
      <c r="E576" s="34">
        <v>-35689.980000000003</v>
      </c>
      <c r="F576" s="34">
        <v>-10697.2</v>
      </c>
      <c r="G576" s="34">
        <v>-15666.45</v>
      </c>
      <c r="H576" s="34">
        <v>-20719.75</v>
      </c>
      <c r="I576" s="34">
        <v>-24116.99</v>
      </c>
      <c r="J576" s="34">
        <v>-25852.080000000002</v>
      </c>
      <c r="K576" s="34">
        <v>-27227.77</v>
      </c>
      <c r="L576" s="34">
        <v>-28434.36</v>
      </c>
      <c r="M576" s="34">
        <v>-29583.77</v>
      </c>
      <c r="N576" s="34">
        <v>-30968.17</v>
      </c>
      <c r="O576" s="34">
        <v>-33483.24</v>
      </c>
      <c r="P576" s="34">
        <v>-37903.410000000003</v>
      </c>
      <c r="Q576" s="34">
        <v>-37903.410000000003</v>
      </c>
    </row>
    <row r="577" spans="1:17" ht="15" thickBot="1" x14ac:dyDescent="0.4">
      <c r="A577" s="26" t="s">
        <v>50</v>
      </c>
      <c r="B577" s="26" t="s">
        <v>78</v>
      </c>
      <c r="C577" s="26">
        <v>224219</v>
      </c>
      <c r="D577" s="26" t="s">
        <v>575</v>
      </c>
      <c r="E577" s="34">
        <v>-20825.96</v>
      </c>
      <c r="F577" s="34">
        <v>-6022.6</v>
      </c>
      <c r="G577" s="34">
        <v>-8709.7099999999991</v>
      </c>
      <c r="H577" s="34">
        <v>-11013.54</v>
      </c>
      <c r="I577" s="34">
        <v>-12554.82</v>
      </c>
      <c r="J577" s="34">
        <v>-13509.56</v>
      </c>
      <c r="K577" s="34">
        <v>-14370.36</v>
      </c>
      <c r="L577" s="34">
        <v>-15107.97</v>
      </c>
      <c r="M577" s="34">
        <v>-15880.96</v>
      </c>
      <c r="N577" s="34">
        <v>-16790.990000000002</v>
      </c>
      <c r="O577" s="34">
        <v>-18356.689999999999</v>
      </c>
      <c r="P577" s="34">
        <v>-21169.38</v>
      </c>
      <c r="Q577" s="34">
        <v>-21169.38</v>
      </c>
    </row>
    <row r="578" spans="1:17" ht="15" thickBot="1" x14ac:dyDescent="0.4">
      <c r="A578" s="26" t="s">
        <v>50</v>
      </c>
      <c r="B578" s="26" t="s">
        <v>78</v>
      </c>
      <c r="C578" s="26">
        <v>224222</v>
      </c>
      <c r="D578" s="26" t="s">
        <v>576</v>
      </c>
      <c r="E578" s="34">
        <v>-8052.58</v>
      </c>
      <c r="F578" s="34">
        <v>-6323.72</v>
      </c>
      <c r="G578" s="34">
        <v>-9714.9699999999993</v>
      </c>
      <c r="H578" s="34">
        <v>-8557.07</v>
      </c>
      <c r="I578" s="34">
        <v>-7076.53</v>
      </c>
      <c r="J578" s="34">
        <v>-4722.09</v>
      </c>
      <c r="K578" s="34">
        <v>-4765.04</v>
      </c>
      <c r="L578" s="34">
        <v>-3974.88</v>
      </c>
      <c r="M578" s="34">
        <v>-3900.65</v>
      </c>
      <c r="N578" s="34">
        <v>-5478.33</v>
      </c>
      <c r="O578" s="34">
        <v>-6016.3</v>
      </c>
      <c r="P578" s="34">
        <v>-9192.9699999999993</v>
      </c>
      <c r="Q578" s="34">
        <v>-9192.9699999999993</v>
      </c>
    </row>
    <row r="579" spans="1:17" ht="15" thickBot="1" x14ac:dyDescent="0.4">
      <c r="A579" s="26" t="s">
        <v>50</v>
      </c>
      <c r="B579" s="26" t="s">
        <v>78</v>
      </c>
      <c r="C579" s="26">
        <v>224225</v>
      </c>
      <c r="D579" s="26" t="s">
        <v>577</v>
      </c>
      <c r="E579" s="34">
        <v>-3338.01</v>
      </c>
      <c r="F579" s="34">
        <v>-2592.73</v>
      </c>
      <c r="G579" s="34">
        <v>-4074.62</v>
      </c>
      <c r="H579" s="34">
        <v>-5348.87</v>
      </c>
      <c r="I579" s="34">
        <v>-2172.65</v>
      </c>
      <c r="J579" s="34">
        <v>-2805.23</v>
      </c>
      <c r="K579" s="34">
        <v>-3349.9</v>
      </c>
      <c r="L579" s="34">
        <v>-871.15</v>
      </c>
      <c r="M579" s="34">
        <v>-1177.96</v>
      </c>
      <c r="N579" s="34">
        <v>-1546.43</v>
      </c>
      <c r="O579" s="34">
        <v>-1053.81</v>
      </c>
      <c r="P579" s="34">
        <v>-2196.66</v>
      </c>
      <c r="Q579" s="34">
        <v>-2196.66</v>
      </c>
    </row>
    <row r="580" spans="1:17" ht="15" thickBot="1" x14ac:dyDescent="0.4">
      <c r="A580" s="26" t="s">
        <v>50</v>
      </c>
      <c r="B580" s="26" t="s">
        <v>78</v>
      </c>
      <c r="C580" s="26">
        <v>224228</v>
      </c>
      <c r="D580" s="26" t="s">
        <v>578</v>
      </c>
      <c r="E580" s="34">
        <v>-196770.01</v>
      </c>
      <c r="F580" s="34">
        <v>-52549.96</v>
      </c>
      <c r="G580" s="34">
        <v>-76055.55</v>
      </c>
      <c r="H580" s="34">
        <v>-96447.33</v>
      </c>
      <c r="I580" s="34">
        <v>-107008.01</v>
      </c>
      <c r="J580" s="34">
        <v>-116341.78</v>
      </c>
      <c r="K580" s="34">
        <v>-124183.43</v>
      </c>
      <c r="L580" s="34">
        <v>-131834.45000000001</v>
      </c>
      <c r="M580" s="34">
        <v>-140639.81</v>
      </c>
      <c r="N580" s="34">
        <v>-151951.78</v>
      </c>
      <c r="O580" s="34">
        <v>-173035.25</v>
      </c>
      <c r="P580" s="34">
        <v>-197556.54</v>
      </c>
      <c r="Q580" s="34">
        <v>-197556.54</v>
      </c>
    </row>
    <row r="581" spans="1:17" ht="15" thickBot="1" x14ac:dyDescent="0.4">
      <c r="A581" s="26" t="s">
        <v>50</v>
      </c>
      <c r="B581" s="26" t="s">
        <v>78</v>
      </c>
      <c r="C581" s="26">
        <v>224231</v>
      </c>
      <c r="D581" s="26" t="s">
        <v>579</v>
      </c>
      <c r="E581" s="34">
        <v>-9021.4599999999991</v>
      </c>
      <c r="F581" s="34">
        <v>-2553.39</v>
      </c>
      <c r="G581" s="34">
        <v>-3694.5</v>
      </c>
      <c r="H581" s="34">
        <v>-4631.58</v>
      </c>
      <c r="I581" s="34">
        <v>-4998.3</v>
      </c>
      <c r="J581" s="34">
        <v>-5267.6</v>
      </c>
      <c r="K581" s="34">
        <v>-5505.44</v>
      </c>
      <c r="L581" s="34">
        <v>-5733.77</v>
      </c>
      <c r="M581" s="34">
        <v>-6000.27</v>
      </c>
      <c r="N581" s="34">
        <v>-6353.38</v>
      </c>
      <c r="O581" s="34">
        <v>-7163.45</v>
      </c>
      <c r="P581" s="34">
        <v>-8476.2999999999993</v>
      </c>
      <c r="Q581" s="34">
        <v>-8476.2999999999993</v>
      </c>
    </row>
    <row r="582" spans="1:17" ht="15" thickBot="1" x14ac:dyDescent="0.4">
      <c r="A582" s="26" t="s">
        <v>50</v>
      </c>
      <c r="B582" s="26" t="s">
        <v>78</v>
      </c>
      <c r="C582" s="26">
        <v>224234</v>
      </c>
      <c r="D582" s="26" t="s">
        <v>580</v>
      </c>
      <c r="E582" s="34">
        <v>-6706.78</v>
      </c>
      <c r="F582" s="34">
        <v>-2013.69</v>
      </c>
      <c r="G582" s="34">
        <v>-2979.64</v>
      </c>
      <c r="H582" s="34">
        <v>-3805.9</v>
      </c>
      <c r="I582" s="34">
        <v>-4293.42</v>
      </c>
      <c r="J582" s="34">
        <v>-4500.7</v>
      </c>
      <c r="K582" s="34">
        <v>-4700.83</v>
      </c>
      <c r="L582" s="34">
        <v>-4846.71</v>
      </c>
      <c r="M582" s="34">
        <v>-5007.7299999999996</v>
      </c>
      <c r="N582" s="34">
        <v>-5236.82</v>
      </c>
      <c r="O582" s="34">
        <v>-5693.53</v>
      </c>
      <c r="P582" s="34">
        <v>-6590.77</v>
      </c>
      <c r="Q582" s="34">
        <v>-6590.77</v>
      </c>
    </row>
    <row r="583" spans="1:17" ht="15" thickBot="1" x14ac:dyDescent="0.4">
      <c r="A583" s="26" t="s">
        <v>50</v>
      </c>
      <c r="B583" s="26" t="s">
        <v>78</v>
      </c>
      <c r="C583" s="26">
        <v>224237</v>
      </c>
      <c r="D583" s="26" t="s">
        <v>581</v>
      </c>
      <c r="E583" s="34">
        <v>-32935.03</v>
      </c>
      <c r="F583" s="34">
        <v>-8881.0499999999993</v>
      </c>
      <c r="G583" s="34">
        <v>-13117.6</v>
      </c>
      <c r="H583" s="34">
        <v>-16815.71</v>
      </c>
      <c r="I583" s="34">
        <v>-19555.73</v>
      </c>
      <c r="J583" s="34">
        <v>-21514.43</v>
      </c>
      <c r="K583" s="34">
        <v>-23460.98</v>
      </c>
      <c r="L583" s="34">
        <v>-25139.08</v>
      </c>
      <c r="M583" s="34">
        <v>-26832.62</v>
      </c>
      <c r="N583" s="34">
        <v>-28724.97</v>
      </c>
      <c r="O583" s="34">
        <v>-31415.27</v>
      </c>
      <c r="P583" s="34">
        <v>-35491.120000000003</v>
      </c>
      <c r="Q583" s="34">
        <v>-35491.120000000003</v>
      </c>
    </row>
    <row r="584" spans="1:17" ht="15" thickBot="1" x14ac:dyDescent="0.4">
      <c r="A584" s="26" t="s">
        <v>50</v>
      </c>
      <c r="B584" s="26" t="s">
        <v>78</v>
      </c>
      <c r="C584" s="26">
        <v>224240</v>
      </c>
      <c r="D584" s="26" t="s">
        <v>582</v>
      </c>
      <c r="E584" s="34">
        <v>-14740.83</v>
      </c>
      <c r="F584" s="34">
        <v>-4431.7700000000004</v>
      </c>
      <c r="G584" s="34">
        <v>-6505.59</v>
      </c>
      <c r="H584" s="34">
        <v>-8345.66</v>
      </c>
      <c r="I584" s="34">
        <v>-9450.09</v>
      </c>
      <c r="J584" s="34">
        <v>-9949.7900000000009</v>
      </c>
      <c r="K584" s="34">
        <v>-10410.99</v>
      </c>
      <c r="L584" s="34">
        <v>-10767.58</v>
      </c>
      <c r="M584" s="34">
        <v>-11141.28</v>
      </c>
      <c r="N584" s="34">
        <v>-11698.21</v>
      </c>
      <c r="O584" s="34">
        <v>-12763.21</v>
      </c>
      <c r="P584" s="34">
        <v>-14864.37</v>
      </c>
      <c r="Q584" s="34">
        <v>-14864.37</v>
      </c>
    </row>
    <row r="585" spans="1:17" ht="15" thickBot="1" x14ac:dyDescent="0.4">
      <c r="A585" s="26" t="s">
        <v>50</v>
      </c>
      <c r="B585" s="26" t="s">
        <v>78</v>
      </c>
      <c r="C585" s="26">
        <v>224243</v>
      </c>
      <c r="D585" s="26" t="s">
        <v>583</v>
      </c>
      <c r="E585" s="34">
        <v>-20325.060000000001</v>
      </c>
      <c r="F585" s="34">
        <v>-11774</v>
      </c>
      <c r="G585" s="34">
        <v>-17436.689999999999</v>
      </c>
      <c r="H585" s="34">
        <v>-22198.560000000001</v>
      </c>
      <c r="I585" s="34">
        <v>-7354.5</v>
      </c>
      <c r="J585" s="34">
        <v>-9654.26</v>
      </c>
      <c r="K585" s="34">
        <v>-11647.98</v>
      </c>
      <c r="L585" s="34">
        <v>-3796.15</v>
      </c>
      <c r="M585" s="34">
        <v>-6039.36</v>
      </c>
      <c r="N585" s="34">
        <v>-9008.6</v>
      </c>
      <c r="O585" s="34">
        <v>-8723.51</v>
      </c>
      <c r="P585" s="34">
        <v>-15030.32</v>
      </c>
      <c r="Q585" s="34">
        <v>-15030.32</v>
      </c>
    </row>
    <row r="586" spans="1:17" ht="15" thickBot="1" x14ac:dyDescent="0.4">
      <c r="A586" s="26" t="s">
        <v>50</v>
      </c>
      <c r="B586" s="26" t="s">
        <v>78</v>
      </c>
      <c r="C586" s="26">
        <v>224246</v>
      </c>
      <c r="D586" s="26" t="s">
        <v>584</v>
      </c>
      <c r="E586" s="34">
        <v>-147957.41</v>
      </c>
      <c r="F586" s="34">
        <v>-39114.269999999997</v>
      </c>
      <c r="G586" s="34">
        <v>-59386.76</v>
      </c>
      <c r="H586" s="34">
        <v>-76605</v>
      </c>
      <c r="I586" s="34">
        <v>-89243.839999999997</v>
      </c>
      <c r="J586" s="34">
        <v>-96772.02</v>
      </c>
      <c r="K586" s="34">
        <v>-103611.31</v>
      </c>
      <c r="L586" s="34">
        <v>-108960.3</v>
      </c>
      <c r="M586" s="34">
        <v>-114364.77</v>
      </c>
      <c r="N586" s="34">
        <v>-121416.95</v>
      </c>
      <c r="O586" s="34">
        <v>-131585.82999999999</v>
      </c>
      <c r="P586" s="34">
        <v>-149052.79</v>
      </c>
      <c r="Q586" s="34">
        <v>-149052.79</v>
      </c>
    </row>
    <row r="587" spans="1:17" ht="15" thickBot="1" x14ac:dyDescent="0.4">
      <c r="A587" s="26" t="s">
        <v>50</v>
      </c>
      <c r="B587" s="26" t="s">
        <v>78</v>
      </c>
      <c r="C587" s="26">
        <v>224249</v>
      </c>
      <c r="D587" s="26" t="s">
        <v>585</v>
      </c>
      <c r="E587" s="34">
        <v>-6635.35</v>
      </c>
      <c r="F587" s="34">
        <v>-1843.08</v>
      </c>
      <c r="G587" s="34">
        <v>-2789.44</v>
      </c>
      <c r="H587" s="34">
        <v>-3536.96</v>
      </c>
      <c r="I587" s="34">
        <v>-4059.54</v>
      </c>
      <c r="J587" s="34">
        <v>-4327.58</v>
      </c>
      <c r="K587" s="34">
        <v>-4631.1499999999996</v>
      </c>
      <c r="L587" s="34">
        <v>-4884.17</v>
      </c>
      <c r="M587" s="34">
        <v>-5149.84</v>
      </c>
      <c r="N587" s="34">
        <v>-5425.57</v>
      </c>
      <c r="O587" s="34">
        <v>-5876.49</v>
      </c>
      <c r="P587" s="34">
        <v>-6717.24</v>
      </c>
      <c r="Q587" s="34">
        <v>-6717.24</v>
      </c>
    </row>
    <row r="588" spans="1:17" ht="15" thickBot="1" x14ac:dyDescent="0.4">
      <c r="A588" s="26" t="s">
        <v>50</v>
      </c>
      <c r="B588" s="26" t="s">
        <v>78</v>
      </c>
      <c r="C588" s="26">
        <v>224252</v>
      </c>
      <c r="D588" s="26" t="s">
        <v>586</v>
      </c>
      <c r="E588" s="34">
        <v>-17039.95</v>
      </c>
      <c r="F588" s="34">
        <v>-4725.62</v>
      </c>
      <c r="G588" s="34">
        <v>-6824.07</v>
      </c>
      <c r="H588" s="34">
        <v>-8635.68</v>
      </c>
      <c r="I588" s="34">
        <v>-9595.98</v>
      </c>
      <c r="J588" s="34">
        <v>-10247.18</v>
      </c>
      <c r="K588" s="34">
        <v>-10717.46</v>
      </c>
      <c r="L588" s="34">
        <v>-11226.7</v>
      </c>
      <c r="M588" s="34">
        <v>-11776.34</v>
      </c>
      <c r="N588" s="34">
        <v>-12488.35</v>
      </c>
      <c r="O588" s="34">
        <v>-13978.75</v>
      </c>
      <c r="P588" s="34">
        <v>-16318.09</v>
      </c>
      <c r="Q588" s="34">
        <v>-16318.09</v>
      </c>
    </row>
    <row r="589" spans="1:17" ht="15" thickBot="1" x14ac:dyDescent="0.4">
      <c r="A589" s="26" t="s">
        <v>50</v>
      </c>
      <c r="B589" s="26" t="s">
        <v>78</v>
      </c>
      <c r="C589" s="26">
        <v>224255</v>
      </c>
      <c r="D589" s="26" t="s">
        <v>587</v>
      </c>
      <c r="E589" s="34">
        <v>-8546.4500000000007</v>
      </c>
      <c r="F589" s="34">
        <v>-2514.83</v>
      </c>
      <c r="G589" s="34">
        <v>-3677.69</v>
      </c>
      <c r="H589" s="34">
        <v>-4616.3100000000004</v>
      </c>
      <c r="I589" s="34">
        <v>-5062.75</v>
      </c>
      <c r="J589" s="34">
        <v>-5338.3</v>
      </c>
      <c r="K589" s="34">
        <v>-5555.67</v>
      </c>
      <c r="L589" s="34">
        <v>-5698.91</v>
      </c>
      <c r="M589" s="34">
        <v>-5934.59</v>
      </c>
      <c r="N589" s="34">
        <v>-6245.55</v>
      </c>
      <c r="O589" s="34">
        <v>-6950.36</v>
      </c>
      <c r="P589" s="34">
        <v>-8113.36</v>
      </c>
      <c r="Q589" s="34">
        <v>-8113.36</v>
      </c>
    </row>
    <row r="590" spans="1:17" ht="15" thickBot="1" x14ac:dyDescent="0.4">
      <c r="A590" s="26" t="s">
        <v>50</v>
      </c>
      <c r="B590" s="26" t="s">
        <v>78</v>
      </c>
      <c r="C590" s="26">
        <v>224258</v>
      </c>
      <c r="D590" s="26" t="s">
        <v>588</v>
      </c>
      <c r="E590" s="34">
        <v>-30336.49</v>
      </c>
      <c r="F590" s="34">
        <v>-8311.7000000000007</v>
      </c>
      <c r="G590" s="34">
        <v>-12553.64</v>
      </c>
      <c r="H590" s="34">
        <v>-16237.36</v>
      </c>
      <c r="I590" s="34">
        <v>-18634.62</v>
      </c>
      <c r="J590" s="34">
        <v>-19799.689999999999</v>
      </c>
      <c r="K590" s="34">
        <v>-20872.740000000002</v>
      </c>
      <c r="L590" s="34">
        <v>-21822.240000000002</v>
      </c>
      <c r="M590" s="34">
        <v>-22774.18</v>
      </c>
      <c r="N590" s="34">
        <v>-24012.63</v>
      </c>
      <c r="O590" s="34">
        <v>-26126.33</v>
      </c>
      <c r="P590" s="34">
        <v>-30336.18</v>
      </c>
      <c r="Q590" s="34">
        <v>-30336.18</v>
      </c>
    </row>
    <row r="591" spans="1:17" ht="15" thickBot="1" x14ac:dyDescent="0.4">
      <c r="A591" s="26" t="s">
        <v>50</v>
      </c>
      <c r="B591" s="26" t="s">
        <v>78</v>
      </c>
      <c r="C591" s="26">
        <v>224261</v>
      </c>
      <c r="D591" s="26" t="s">
        <v>589</v>
      </c>
      <c r="E591" s="34">
        <v>-68747.44</v>
      </c>
      <c r="F591" s="34">
        <v>-20201.86</v>
      </c>
      <c r="G591" s="34">
        <v>-29396.05</v>
      </c>
      <c r="H591" s="34">
        <v>-37526.36</v>
      </c>
      <c r="I591" s="34">
        <v>-42962.58</v>
      </c>
      <c r="J591" s="34">
        <v>-45505.83</v>
      </c>
      <c r="K591" s="34">
        <v>-47864.67</v>
      </c>
      <c r="L591" s="34">
        <v>-50114.239999999998</v>
      </c>
      <c r="M591" s="34">
        <v>-52237.78</v>
      </c>
      <c r="N591" s="34">
        <v>-55044.160000000003</v>
      </c>
      <c r="O591" s="34">
        <v>-61191.98</v>
      </c>
      <c r="P591" s="34">
        <v>-70123.95</v>
      </c>
      <c r="Q591" s="34">
        <v>-70123.95</v>
      </c>
    </row>
    <row r="592" spans="1:17" ht="15" thickBot="1" x14ac:dyDescent="0.4">
      <c r="A592" s="26" t="s">
        <v>50</v>
      </c>
      <c r="B592" s="26" t="s">
        <v>78</v>
      </c>
      <c r="C592" s="26">
        <v>224264</v>
      </c>
      <c r="D592" s="26" t="s">
        <v>590</v>
      </c>
      <c r="E592" s="34">
        <v>-1157.73</v>
      </c>
      <c r="F592" s="34">
        <v>-368.14</v>
      </c>
      <c r="G592" s="34">
        <v>-537.37</v>
      </c>
      <c r="H592" s="34">
        <v>-672.6</v>
      </c>
      <c r="I592" s="34">
        <v>-770.62</v>
      </c>
      <c r="J592" s="34">
        <v>-811.27</v>
      </c>
      <c r="K592" s="34">
        <v>-840.11</v>
      </c>
      <c r="L592" s="34">
        <v>-863.16</v>
      </c>
      <c r="M592" s="34">
        <v>-887.22</v>
      </c>
      <c r="N592" s="34">
        <v>-906.55</v>
      </c>
      <c r="O592" s="34">
        <v>-970.19</v>
      </c>
      <c r="P592" s="34">
        <v>-1115.06</v>
      </c>
      <c r="Q592" s="34">
        <v>-1115.06</v>
      </c>
    </row>
    <row r="593" spans="1:17" ht="15" thickBot="1" x14ac:dyDescent="0.4">
      <c r="A593" s="26" t="s">
        <v>50</v>
      </c>
      <c r="B593" s="26" t="s">
        <v>78</v>
      </c>
      <c r="C593" s="26">
        <v>224267</v>
      </c>
      <c r="D593" s="26" t="s">
        <v>591</v>
      </c>
      <c r="E593" s="34">
        <v>-12239.61</v>
      </c>
      <c r="F593" s="34">
        <v>-3423.31</v>
      </c>
      <c r="G593" s="34">
        <v>-4970.79</v>
      </c>
      <c r="H593" s="34">
        <v>-6264.61</v>
      </c>
      <c r="I593" s="34">
        <v>-6820.84</v>
      </c>
      <c r="J593" s="34">
        <v>-7246.33</v>
      </c>
      <c r="K593" s="34">
        <v>-7564.55</v>
      </c>
      <c r="L593" s="34">
        <v>-7861.52</v>
      </c>
      <c r="M593" s="34">
        <v>-8249.5300000000007</v>
      </c>
      <c r="N593" s="34">
        <v>-8809.8700000000008</v>
      </c>
      <c r="O593" s="34">
        <v>-10038.77</v>
      </c>
      <c r="P593" s="34">
        <v>-11866.48</v>
      </c>
      <c r="Q593" s="34">
        <v>-11866.48</v>
      </c>
    </row>
    <row r="594" spans="1:17" ht="15" thickBot="1" x14ac:dyDescent="0.4">
      <c r="A594" s="26" t="s">
        <v>50</v>
      </c>
      <c r="B594" s="26" t="s">
        <v>78</v>
      </c>
      <c r="C594" s="26">
        <v>224270</v>
      </c>
      <c r="D594" s="26" t="s">
        <v>592</v>
      </c>
      <c r="E594" s="34">
        <v>-936.05</v>
      </c>
      <c r="F594" s="34">
        <v>-274.11</v>
      </c>
      <c r="G594" s="34">
        <v>-405.68</v>
      </c>
      <c r="H594" s="34">
        <v>-518.85</v>
      </c>
      <c r="I594" s="34">
        <v>-572.13</v>
      </c>
      <c r="J594" s="34">
        <v>-597.30999999999995</v>
      </c>
      <c r="K594" s="34">
        <v>-624.24</v>
      </c>
      <c r="L594" s="34">
        <v>-652.37</v>
      </c>
      <c r="M594" s="34">
        <v>-682.95</v>
      </c>
      <c r="N594" s="34">
        <v>-726.69</v>
      </c>
      <c r="O594" s="34">
        <v>-836.11</v>
      </c>
      <c r="P594" s="34">
        <v>-983.06</v>
      </c>
      <c r="Q594" s="34">
        <v>-983.06</v>
      </c>
    </row>
    <row r="595" spans="1:17" ht="15" thickBot="1" x14ac:dyDescent="0.4">
      <c r="A595" s="26" t="s">
        <v>50</v>
      </c>
      <c r="B595" s="26" t="s">
        <v>78</v>
      </c>
      <c r="C595" s="26">
        <v>224273</v>
      </c>
      <c r="D595" s="26" t="s">
        <v>593</v>
      </c>
      <c r="E595" s="34">
        <v>-297.77999999999997</v>
      </c>
      <c r="F595" s="34">
        <v>537.95000000000005</v>
      </c>
      <c r="G595" s="34">
        <v>-488.59</v>
      </c>
      <c r="H595" s="34">
        <v>-622.86</v>
      </c>
      <c r="I595" s="34">
        <v>-687.16</v>
      </c>
      <c r="J595" s="34">
        <v>-727.71</v>
      </c>
      <c r="K595" s="34">
        <v>-754.24</v>
      </c>
      <c r="L595" s="34">
        <v>-781.79</v>
      </c>
      <c r="M595" s="34">
        <v>-810.28</v>
      </c>
      <c r="N595" s="34">
        <v>-861.01</v>
      </c>
      <c r="O595" s="34">
        <v>-968.41</v>
      </c>
      <c r="P595" s="34">
        <v>-1149.22</v>
      </c>
      <c r="Q595" s="34">
        <v>-1149.22</v>
      </c>
    </row>
    <row r="596" spans="1:17" ht="15" thickBot="1" x14ac:dyDescent="0.4">
      <c r="A596" s="26" t="s">
        <v>50</v>
      </c>
      <c r="B596" s="26" t="s">
        <v>78</v>
      </c>
      <c r="C596" s="26">
        <v>224276</v>
      </c>
      <c r="D596" s="26" t="s">
        <v>594</v>
      </c>
      <c r="E596" s="34">
        <v>-11321.9</v>
      </c>
      <c r="F596" s="34">
        <v>-3206.86</v>
      </c>
      <c r="G596" s="34">
        <v>-4741.3900000000003</v>
      </c>
      <c r="H596" s="34">
        <v>-6014.12</v>
      </c>
      <c r="I596" s="34">
        <v>-6893.49</v>
      </c>
      <c r="J596" s="34">
        <v>-7292.21</v>
      </c>
      <c r="K596" s="34">
        <v>-7638.18</v>
      </c>
      <c r="L596" s="34">
        <v>-7885.81</v>
      </c>
      <c r="M596" s="34">
        <v>-8132.95</v>
      </c>
      <c r="N596" s="34">
        <v>-8491.77</v>
      </c>
      <c r="O596" s="34">
        <v>-9292.5300000000007</v>
      </c>
      <c r="P596" s="34">
        <v>-10779.87</v>
      </c>
      <c r="Q596" s="34">
        <v>-10779.87</v>
      </c>
    </row>
    <row r="597" spans="1:17" ht="15" thickBot="1" x14ac:dyDescent="0.4">
      <c r="A597" s="26" t="s">
        <v>50</v>
      </c>
      <c r="B597" s="26" t="s">
        <v>78</v>
      </c>
      <c r="C597" s="26">
        <v>224279</v>
      </c>
      <c r="D597" s="26" t="s">
        <v>595</v>
      </c>
      <c r="E597" s="34">
        <v>-38005.480000000003</v>
      </c>
      <c r="F597" s="34">
        <v>-9787.65</v>
      </c>
      <c r="G597" s="34">
        <v>-14418.75</v>
      </c>
      <c r="H597" s="34">
        <v>-18846.169999999998</v>
      </c>
      <c r="I597" s="34">
        <v>-21137.5</v>
      </c>
      <c r="J597" s="34">
        <v>-23168.78</v>
      </c>
      <c r="K597" s="34">
        <v>-24703.78</v>
      </c>
      <c r="L597" s="34">
        <v>-26483.67</v>
      </c>
      <c r="M597" s="34">
        <v>-28039.34</v>
      </c>
      <c r="N597" s="34">
        <v>-30038.48</v>
      </c>
      <c r="O597" s="34">
        <v>-34079.29</v>
      </c>
      <c r="P597" s="34">
        <v>-38863.99</v>
      </c>
      <c r="Q597" s="34">
        <v>-38863.99</v>
      </c>
    </row>
    <row r="598" spans="1:17" ht="15" thickBot="1" x14ac:dyDescent="0.4">
      <c r="A598" s="26" t="s">
        <v>50</v>
      </c>
      <c r="B598" s="26" t="s">
        <v>78</v>
      </c>
      <c r="C598" s="26">
        <v>224282</v>
      </c>
      <c r="D598" s="26" t="s">
        <v>596</v>
      </c>
      <c r="E598" s="34">
        <v>-10502.58</v>
      </c>
      <c r="F598" s="34">
        <v>-18381.64</v>
      </c>
      <c r="G598" s="34">
        <v>-27594.76</v>
      </c>
      <c r="H598" s="34">
        <v>-8031.72</v>
      </c>
      <c r="I598" s="34">
        <v>-13815.95</v>
      </c>
      <c r="J598" s="34">
        <v>-18686.64</v>
      </c>
      <c r="K598" s="34">
        <v>-4140.55</v>
      </c>
      <c r="L598" s="34">
        <v>-8137.21</v>
      </c>
      <c r="M598" s="34">
        <v>-12286.76</v>
      </c>
      <c r="N598" s="34">
        <v>-4796.6400000000003</v>
      </c>
      <c r="O598" s="34">
        <v>-11008.01</v>
      </c>
      <c r="P598" s="34">
        <v>-19948.25</v>
      </c>
      <c r="Q598" s="34">
        <v>-19948.25</v>
      </c>
    </row>
    <row r="599" spans="1:17" ht="15" thickBot="1" x14ac:dyDescent="0.4">
      <c r="A599" s="26" t="s">
        <v>50</v>
      </c>
      <c r="B599" s="26" t="s">
        <v>78</v>
      </c>
      <c r="C599" s="26">
        <v>224285</v>
      </c>
      <c r="D599" s="26" t="s">
        <v>597</v>
      </c>
      <c r="E599" s="34">
        <v>-116457.93</v>
      </c>
      <c r="F599" s="34">
        <v>-26196.79</v>
      </c>
      <c r="G599" s="34">
        <v>-40141.550000000003</v>
      </c>
      <c r="H599" s="34">
        <v>-52850.01</v>
      </c>
      <c r="I599" s="34">
        <v>-60678.07</v>
      </c>
      <c r="J599" s="34">
        <v>-68199.22</v>
      </c>
      <c r="K599" s="34">
        <v>-73974.820000000007</v>
      </c>
      <c r="L599" s="34">
        <v>-79496.11</v>
      </c>
      <c r="M599" s="34">
        <v>-85592.12</v>
      </c>
      <c r="N599" s="34">
        <v>-92338.44</v>
      </c>
      <c r="O599" s="34">
        <v>-104298.26</v>
      </c>
      <c r="P599" s="34">
        <v>-117185.93</v>
      </c>
      <c r="Q599" s="34">
        <v>-117185.93</v>
      </c>
    </row>
    <row r="600" spans="1:17" ht="15" thickBot="1" x14ac:dyDescent="0.4">
      <c r="A600" s="26" t="s">
        <v>50</v>
      </c>
      <c r="B600" s="26" t="s">
        <v>78</v>
      </c>
      <c r="C600" s="26">
        <v>224288</v>
      </c>
      <c r="D600" s="26" t="s">
        <v>598</v>
      </c>
      <c r="E600" s="34">
        <v>-43948.44</v>
      </c>
      <c r="F600" s="34">
        <v>-11734.46</v>
      </c>
      <c r="G600" s="34">
        <v>-17125.669999999998</v>
      </c>
      <c r="H600" s="34">
        <v>-21622.57</v>
      </c>
      <c r="I600" s="34">
        <v>-24025.56</v>
      </c>
      <c r="J600" s="34">
        <v>-26001.23</v>
      </c>
      <c r="K600" s="34">
        <v>-27683.5</v>
      </c>
      <c r="L600" s="34">
        <v>-29234.36</v>
      </c>
      <c r="M600" s="34">
        <v>-31060.36</v>
      </c>
      <c r="N600" s="34">
        <v>-33435.08</v>
      </c>
      <c r="O600" s="34">
        <v>-37461.99</v>
      </c>
      <c r="P600" s="34">
        <v>-43793.65</v>
      </c>
      <c r="Q600" s="34">
        <v>-43793.65</v>
      </c>
    </row>
    <row r="601" spans="1:17" ht="15" thickBot="1" x14ac:dyDescent="0.4">
      <c r="A601" s="26" t="s">
        <v>50</v>
      </c>
      <c r="B601" s="26" t="s">
        <v>78</v>
      </c>
      <c r="C601" s="26">
        <v>224291</v>
      </c>
      <c r="D601" s="26" t="s">
        <v>599</v>
      </c>
      <c r="E601" s="34">
        <v>-19092.900000000001</v>
      </c>
      <c r="F601" s="34">
        <v>-9268.56</v>
      </c>
      <c r="G601" s="34">
        <v>-14359.82</v>
      </c>
      <c r="H601" s="34">
        <v>-17912.669999999998</v>
      </c>
      <c r="I601" s="34">
        <v>-7655.08</v>
      </c>
      <c r="J601" s="34">
        <v>-11217</v>
      </c>
      <c r="K601" s="34">
        <v>-14738.6</v>
      </c>
      <c r="L601" s="34">
        <v>-6971.81</v>
      </c>
      <c r="M601" s="34">
        <v>-10277.91</v>
      </c>
      <c r="N601" s="34">
        <v>-13826.06</v>
      </c>
      <c r="O601" s="34">
        <v>-7402.48</v>
      </c>
      <c r="P601" s="34">
        <v>-11546.03</v>
      </c>
      <c r="Q601" s="34">
        <v>-11546.03</v>
      </c>
    </row>
    <row r="602" spans="1:17" ht="15" thickBot="1" x14ac:dyDescent="0.4">
      <c r="A602" s="26" t="s">
        <v>50</v>
      </c>
      <c r="B602" s="26" t="s">
        <v>78</v>
      </c>
      <c r="C602" s="26">
        <v>224294</v>
      </c>
      <c r="D602" s="26" t="s">
        <v>600</v>
      </c>
      <c r="E602" s="34">
        <v>-60913.37</v>
      </c>
      <c r="F602" s="34">
        <v>-23814.25</v>
      </c>
      <c r="G602" s="34">
        <v>-36928.699999999997</v>
      </c>
      <c r="H602" s="34">
        <v>-48381.95</v>
      </c>
      <c r="I602" s="34">
        <v>-57206.89</v>
      </c>
      <c r="J602" s="34">
        <v>-64869.11</v>
      </c>
      <c r="K602" s="34">
        <v>-8051.14</v>
      </c>
      <c r="L602" s="34">
        <v>-14885.1</v>
      </c>
      <c r="M602" s="34">
        <v>-21838.33</v>
      </c>
      <c r="N602" s="34">
        <v>-29367.25</v>
      </c>
      <c r="O602" s="34">
        <v>-38768.28</v>
      </c>
      <c r="P602" s="34">
        <v>-50337.66</v>
      </c>
      <c r="Q602" s="34">
        <v>-50337.66</v>
      </c>
    </row>
    <row r="603" spans="1:17" ht="15" thickBot="1" x14ac:dyDescent="0.4">
      <c r="A603" s="26" t="s">
        <v>50</v>
      </c>
      <c r="B603" s="26" t="s">
        <v>78</v>
      </c>
      <c r="C603" s="26">
        <v>224297</v>
      </c>
      <c r="D603" s="26" t="s">
        <v>601</v>
      </c>
      <c r="E603" s="34">
        <v>-6404.76</v>
      </c>
      <c r="F603" s="34">
        <v>-5184.55</v>
      </c>
      <c r="G603" s="34">
        <v>-7646.37</v>
      </c>
      <c r="H603" s="34">
        <v>-9744.82</v>
      </c>
      <c r="I603" s="34">
        <v>-3533.6</v>
      </c>
      <c r="J603" s="34">
        <v>-4168.6099999999997</v>
      </c>
      <c r="K603" s="34">
        <v>-4700.34</v>
      </c>
      <c r="L603" s="34">
        <v>-984.55</v>
      </c>
      <c r="M603" s="34">
        <v>-1422.56</v>
      </c>
      <c r="N603" s="34">
        <v>-2002.29</v>
      </c>
      <c r="O603" s="34">
        <v>-1608.26</v>
      </c>
      <c r="P603" s="34">
        <v>-3826.82</v>
      </c>
      <c r="Q603" s="34">
        <v>-3826.82</v>
      </c>
    </row>
    <row r="604" spans="1:17" ht="15" thickBot="1" x14ac:dyDescent="0.4">
      <c r="A604" s="26" t="s">
        <v>50</v>
      </c>
      <c r="B604" s="26" t="s">
        <v>78</v>
      </c>
      <c r="C604" s="26">
        <v>224300</v>
      </c>
      <c r="D604" s="26" t="s">
        <v>602</v>
      </c>
      <c r="E604" s="34">
        <v>-150733.92000000001</v>
      </c>
      <c r="F604" s="34">
        <v>-35748.29</v>
      </c>
      <c r="G604" s="34">
        <v>-53832.45</v>
      </c>
      <c r="H604" s="34">
        <v>-70964.88</v>
      </c>
      <c r="I604" s="34">
        <v>-82429.279999999999</v>
      </c>
      <c r="J604" s="34">
        <v>-91791.85</v>
      </c>
      <c r="K604" s="34">
        <v>-100184.31</v>
      </c>
      <c r="L604" s="34">
        <v>-108008.05</v>
      </c>
      <c r="M604" s="34">
        <v>-115960.82</v>
      </c>
      <c r="N604" s="34">
        <v>-125696.28</v>
      </c>
      <c r="O604" s="34">
        <v>-139381.26</v>
      </c>
      <c r="P604" s="34">
        <v>-156658.54</v>
      </c>
      <c r="Q604" s="34">
        <v>-156658.54</v>
      </c>
    </row>
    <row r="605" spans="1:17" ht="15" thickBot="1" x14ac:dyDescent="0.4">
      <c r="A605" s="26" t="s">
        <v>50</v>
      </c>
      <c r="B605" s="26" t="s">
        <v>78</v>
      </c>
      <c r="C605" s="26">
        <v>224303</v>
      </c>
      <c r="D605" s="26" t="s">
        <v>603</v>
      </c>
      <c r="E605" s="34">
        <v>-3902.28</v>
      </c>
      <c r="F605" s="34">
        <v>-1033.3900000000001</v>
      </c>
      <c r="G605" s="34">
        <v>-1612.85</v>
      </c>
      <c r="H605" s="34">
        <v>-2085.23</v>
      </c>
      <c r="I605" s="34">
        <v>-2412.69</v>
      </c>
      <c r="J605" s="34">
        <v>-2612.58</v>
      </c>
      <c r="K605" s="34">
        <v>-2735.99</v>
      </c>
      <c r="L605" s="34">
        <v>-2842.78</v>
      </c>
      <c r="M605" s="34">
        <v>-2963.96</v>
      </c>
      <c r="N605" s="34">
        <v>-3173.73</v>
      </c>
      <c r="O605" s="34">
        <v>-3515.63</v>
      </c>
      <c r="P605" s="34">
        <v>-3986.67</v>
      </c>
      <c r="Q605" s="34">
        <v>-3986.67</v>
      </c>
    </row>
    <row r="606" spans="1:17" ht="15" thickBot="1" x14ac:dyDescent="0.4">
      <c r="A606" s="26" t="s">
        <v>50</v>
      </c>
      <c r="B606" s="26" t="s">
        <v>78</v>
      </c>
      <c r="C606" s="26">
        <v>224306</v>
      </c>
      <c r="D606" s="26" t="s">
        <v>604</v>
      </c>
      <c r="E606" s="34">
        <v>-123074.85</v>
      </c>
      <c r="F606" s="34">
        <v>-34236.28</v>
      </c>
      <c r="G606" s="34">
        <v>-49936.11</v>
      </c>
      <c r="H606" s="34">
        <v>-65097.29</v>
      </c>
      <c r="I606" s="34">
        <v>-72544.399999999994</v>
      </c>
      <c r="J606" s="34">
        <v>-77828.87</v>
      </c>
      <c r="K606" s="34">
        <v>-82994.37</v>
      </c>
      <c r="L606" s="34">
        <v>-87039</v>
      </c>
      <c r="M606" s="34">
        <v>-91469.09</v>
      </c>
      <c r="N606" s="34">
        <v>-97228.95</v>
      </c>
      <c r="O606" s="34">
        <v>-108072.92</v>
      </c>
      <c r="P606" s="34">
        <v>-122796.29</v>
      </c>
      <c r="Q606" s="34">
        <v>-122796.29</v>
      </c>
    </row>
    <row r="607" spans="1:17" ht="15" thickBot="1" x14ac:dyDescent="0.4">
      <c r="A607" s="26" t="s">
        <v>50</v>
      </c>
      <c r="B607" s="26" t="s">
        <v>78</v>
      </c>
      <c r="C607" s="26">
        <v>224309</v>
      </c>
      <c r="D607" s="26" t="s">
        <v>605</v>
      </c>
      <c r="E607" s="34">
        <v>-144420.22</v>
      </c>
      <c r="F607" s="34">
        <v>-43803.45</v>
      </c>
      <c r="G607" s="34">
        <v>-64479.48</v>
      </c>
      <c r="H607" s="34">
        <v>-80711.72</v>
      </c>
      <c r="I607" s="34">
        <v>-92620.54</v>
      </c>
      <c r="J607" s="34">
        <v>-99064.03</v>
      </c>
      <c r="K607" s="34">
        <v>-104225.75</v>
      </c>
      <c r="L607" s="34">
        <v>-108459.24</v>
      </c>
      <c r="M607" s="34">
        <v>-113308.96</v>
      </c>
      <c r="N607" s="34">
        <v>-118979.85</v>
      </c>
      <c r="O607" s="34">
        <v>-128631.02</v>
      </c>
      <c r="P607" s="34">
        <v>-147469.95000000001</v>
      </c>
      <c r="Q607" s="34">
        <v>-147469.95000000001</v>
      </c>
    </row>
    <row r="608" spans="1:17" ht="15" thickBot="1" x14ac:dyDescent="0.4">
      <c r="A608" s="26" t="s">
        <v>50</v>
      </c>
      <c r="B608" s="26" t="s">
        <v>78</v>
      </c>
      <c r="C608" s="26">
        <v>224312</v>
      </c>
      <c r="D608" s="26" t="s">
        <v>606</v>
      </c>
      <c r="E608" s="34">
        <v>-48492.4</v>
      </c>
      <c r="F608" s="34">
        <v>-14030.22</v>
      </c>
      <c r="G608" s="34">
        <v>-20292.03</v>
      </c>
      <c r="H608" s="34">
        <v>-25662.17</v>
      </c>
      <c r="I608" s="34">
        <v>-28474.87</v>
      </c>
      <c r="J608" s="34">
        <v>-30329.33</v>
      </c>
      <c r="K608" s="34">
        <v>-31873.19</v>
      </c>
      <c r="L608" s="34">
        <v>-33246.07</v>
      </c>
      <c r="M608" s="34">
        <v>-34751.21</v>
      </c>
      <c r="N608" s="34">
        <v>-36808.019999999997</v>
      </c>
      <c r="O608" s="34">
        <v>-40836.18</v>
      </c>
      <c r="P608" s="34">
        <v>-47741.760000000002</v>
      </c>
      <c r="Q608" s="34">
        <v>-47741.760000000002</v>
      </c>
    </row>
    <row r="609" spans="1:17" ht="15" thickBot="1" x14ac:dyDescent="0.4">
      <c r="A609" s="26" t="s">
        <v>50</v>
      </c>
      <c r="B609" s="26" t="s">
        <v>78</v>
      </c>
      <c r="C609" s="26">
        <v>224315</v>
      </c>
      <c r="D609" s="26" t="s">
        <v>607</v>
      </c>
      <c r="E609" s="34">
        <v>-135470.07999999999</v>
      </c>
      <c r="F609" s="34">
        <v>-86637.36</v>
      </c>
      <c r="G609" s="34">
        <v>-127354.33</v>
      </c>
      <c r="H609" s="34">
        <v>-161455.34</v>
      </c>
      <c r="I609" s="34">
        <v>-49728.71</v>
      </c>
      <c r="J609" s="34">
        <v>-61879.73</v>
      </c>
      <c r="K609" s="34">
        <v>-71251.98</v>
      </c>
      <c r="L609" s="34">
        <v>-17725.75</v>
      </c>
      <c r="M609" s="34">
        <v>-27103.64</v>
      </c>
      <c r="N609" s="34">
        <v>-41010.93</v>
      </c>
      <c r="O609" s="34">
        <v>-42722.44</v>
      </c>
      <c r="P609" s="34">
        <v>-87553.34</v>
      </c>
      <c r="Q609" s="34">
        <v>-87553.34</v>
      </c>
    </row>
    <row r="610" spans="1:17" ht="15" thickBot="1" x14ac:dyDescent="0.4">
      <c r="A610" s="26" t="s">
        <v>50</v>
      </c>
      <c r="B610" s="26" t="s">
        <v>78</v>
      </c>
      <c r="C610" s="26">
        <v>224318</v>
      </c>
      <c r="D610" s="26" t="s">
        <v>608</v>
      </c>
      <c r="E610" s="34">
        <v>-17631.2</v>
      </c>
      <c r="F610" s="34">
        <v>-5491.71</v>
      </c>
      <c r="G610" s="34">
        <v>-8162.71</v>
      </c>
      <c r="H610" s="34">
        <v>-10236.469999999999</v>
      </c>
      <c r="I610" s="34">
        <v>-11548.57</v>
      </c>
      <c r="J610" s="34">
        <v>-12042.02</v>
      </c>
      <c r="K610" s="34">
        <v>-12465.18</v>
      </c>
      <c r="L610" s="34">
        <v>-12769.93</v>
      </c>
      <c r="M610" s="34">
        <v>-13138.66</v>
      </c>
      <c r="N610" s="34">
        <v>-13730.59</v>
      </c>
      <c r="O610" s="34">
        <v>-15042.99</v>
      </c>
      <c r="P610" s="34">
        <v>-17634.38</v>
      </c>
      <c r="Q610" s="34">
        <v>-17634.38</v>
      </c>
    </row>
    <row r="611" spans="1:17" ht="15" thickBot="1" x14ac:dyDescent="0.4">
      <c r="A611" s="26" t="s">
        <v>50</v>
      </c>
      <c r="B611" s="26" t="s">
        <v>78</v>
      </c>
      <c r="C611" s="26">
        <v>224321</v>
      </c>
      <c r="D611" s="26" t="s">
        <v>609</v>
      </c>
      <c r="E611" s="34">
        <v>-12520.45</v>
      </c>
      <c r="F611" s="34">
        <v>-8100.01</v>
      </c>
      <c r="G611" s="34">
        <v>-11512.35</v>
      </c>
      <c r="H611" s="34">
        <v>-14717.3</v>
      </c>
      <c r="I611" s="34">
        <v>-4669.51</v>
      </c>
      <c r="J611" s="34">
        <v>-5711.35</v>
      </c>
      <c r="K611" s="34">
        <v>-6773.11</v>
      </c>
      <c r="L611" s="34">
        <v>-1953.97</v>
      </c>
      <c r="M611" s="34">
        <v>-2857.38</v>
      </c>
      <c r="N611" s="34">
        <v>-4103.2700000000004</v>
      </c>
      <c r="O611" s="34">
        <v>-3904.76</v>
      </c>
      <c r="P611" s="34">
        <v>-7784.05</v>
      </c>
      <c r="Q611" s="34">
        <v>-7784.05</v>
      </c>
    </row>
    <row r="612" spans="1:17" ht="15" thickBot="1" x14ac:dyDescent="0.4">
      <c r="A612" s="26" t="s">
        <v>50</v>
      </c>
      <c r="B612" s="26" t="s">
        <v>78</v>
      </c>
      <c r="C612" s="26">
        <v>224324</v>
      </c>
      <c r="D612" s="26" t="s">
        <v>610</v>
      </c>
      <c r="E612" s="34">
        <v>-4388.93</v>
      </c>
      <c r="F612" s="34">
        <v>-2450.6799999999998</v>
      </c>
      <c r="G612" s="34">
        <v>-3518.27</v>
      </c>
      <c r="H612" s="34">
        <v>-4369.13</v>
      </c>
      <c r="I612" s="34">
        <v>-4693.6400000000003</v>
      </c>
      <c r="J612" s="34">
        <v>-4947.29</v>
      </c>
      <c r="K612" s="34">
        <v>-180.61</v>
      </c>
      <c r="L612" s="34">
        <v>-338.17</v>
      </c>
      <c r="M612" s="34">
        <v>-533.63</v>
      </c>
      <c r="N612" s="34">
        <v>-874.6</v>
      </c>
      <c r="O612" s="34">
        <v>-1899.12</v>
      </c>
      <c r="P612" s="34">
        <v>-3114.93</v>
      </c>
      <c r="Q612" s="34">
        <v>-3114.93</v>
      </c>
    </row>
    <row r="613" spans="1:17" ht="15" thickBot="1" x14ac:dyDescent="0.4">
      <c r="A613" s="26" t="s">
        <v>50</v>
      </c>
      <c r="B613" s="26" t="s">
        <v>78</v>
      </c>
      <c r="C613" s="26">
        <v>224327</v>
      </c>
      <c r="D613" s="26" t="s">
        <v>611</v>
      </c>
      <c r="E613" s="34">
        <v>-52674.47</v>
      </c>
      <c r="F613" s="34">
        <v>-92141.43</v>
      </c>
      <c r="G613" s="34">
        <v>-138014.68</v>
      </c>
      <c r="H613" s="34">
        <v>-37835.410000000003</v>
      </c>
      <c r="I613" s="34">
        <v>-67689.33</v>
      </c>
      <c r="J613" s="34">
        <v>-81297.33</v>
      </c>
      <c r="K613" s="34">
        <v>-11376.77</v>
      </c>
      <c r="L613" s="34">
        <v>-20668.080000000002</v>
      </c>
      <c r="M613" s="34">
        <v>-30320.22</v>
      </c>
      <c r="N613" s="34">
        <v>-11373.3</v>
      </c>
      <c r="O613" s="34">
        <v>-28271.279999999999</v>
      </c>
      <c r="P613" s="34">
        <v>-66147.92</v>
      </c>
      <c r="Q613" s="34">
        <v>-66147.92</v>
      </c>
    </row>
    <row r="614" spans="1:17" ht="15" thickBot="1" x14ac:dyDescent="0.4">
      <c r="A614" s="26" t="s">
        <v>50</v>
      </c>
      <c r="B614" s="26" t="s">
        <v>78</v>
      </c>
      <c r="C614" s="26">
        <v>224330</v>
      </c>
      <c r="D614" s="26" t="s">
        <v>612</v>
      </c>
      <c r="E614" s="34">
        <v>-205.1</v>
      </c>
      <c r="F614" s="34">
        <v>-58.13</v>
      </c>
      <c r="G614" s="34">
        <v>-82.22</v>
      </c>
      <c r="H614" s="34">
        <v>-103.17</v>
      </c>
      <c r="I614" s="34">
        <v>-111.63</v>
      </c>
      <c r="J614" s="34">
        <v>-117.17</v>
      </c>
      <c r="K614" s="34">
        <v>-120.93</v>
      </c>
      <c r="L614" s="34">
        <v>-124.75</v>
      </c>
      <c r="M614" s="34">
        <v>-128.88999999999999</v>
      </c>
      <c r="N614" s="34">
        <v>-136.75</v>
      </c>
      <c r="O614" s="34">
        <v>-155.21</v>
      </c>
      <c r="P614" s="34">
        <v>-181.11</v>
      </c>
      <c r="Q614" s="34">
        <v>-181.11</v>
      </c>
    </row>
    <row r="615" spans="1:17" ht="15" thickBot="1" x14ac:dyDescent="0.4">
      <c r="A615" s="26" t="s">
        <v>50</v>
      </c>
      <c r="B615" s="26" t="s">
        <v>78</v>
      </c>
      <c r="C615" s="26">
        <v>224333</v>
      </c>
      <c r="D615" s="26" t="s">
        <v>613</v>
      </c>
      <c r="E615" s="34">
        <v>-2974.77</v>
      </c>
      <c r="F615" s="34">
        <v>-2035.55</v>
      </c>
      <c r="G615" s="34">
        <v>-2951.39</v>
      </c>
      <c r="H615" s="34">
        <v>-3859.75</v>
      </c>
      <c r="I615" s="34">
        <v>-4492.7700000000004</v>
      </c>
      <c r="J615" s="34">
        <v>-4759.59</v>
      </c>
      <c r="K615" s="34">
        <v>-234.46</v>
      </c>
      <c r="L615" s="34">
        <v>-440.23</v>
      </c>
      <c r="M615" s="34">
        <v>-626.86</v>
      </c>
      <c r="N615" s="34">
        <v>-872.92</v>
      </c>
      <c r="O615" s="34">
        <v>-1338.91</v>
      </c>
      <c r="P615" s="34">
        <v>-2109.71</v>
      </c>
      <c r="Q615" s="34">
        <v>-2109.71</v>
      </c>
    </row>
    <row r="616" spans="1:17" ht="15" thickBot="1" x14ac:dyDescent="0.4">
      <c r="A616" s="26" t="s">
        <v>50</v>
      </c>
      <c r="B616" s="26" t="s">
        <v>78</v>
      </c>
      <c r="C616" s="26">
        <v>224336</v>
      </c>
      <c r="D616" s="26" t="s">
        <v>614</v>
      </c>
      <c r="E616" s="34">
        <v>-2794.88</v>
      </c>
      <c r="F616" s="34">
        <v>-2834.32</v>
      </c>
      <c r="G616" s="34">
        <v>-2823.69</v>
      </c>
      <c r="H616" s="34">
        <v>-2357.8200000000002</v>
      </c>
      <c r="I616" s="34">
        <v>-1363.64</v>
      </c>
      <c r="J616" s="34">
        <v>-741.2</v>
      </c>
      <c r="K616" s="34">
        <v>-670.18</v>
      </c>
      <c r="L616" s="34">
        <v>-615.70000000000005</v>
      </c>
      <c r="M616" s="34">
        <v>-675.38</v>
      </c>
      <c r="N616" s="34">
        <v>-870.15</v>
      </c>
      <c r="O616" s="34">
        <v>-1470.04</v>
      </c>
      <c r="P616" s="34">
        <v>-2622.67</v>
      </c>
      <c r="Q616" s="34">
        <v>-2622.67</v>
      </c>
    </row>
    <row r="617" spans="1:17" ht="15" thickBot="1" x14ac:dyDescent="0.4">
      <c r="A617" s="26" t="s">
        <v>50</v>
      </c>
      <c r="B617" s="26" t="s">
        <v>78</v>
      </c>
      <c r="C617" s="26">
        <v>224339</v>
      </c>
      <c r="D617" s="26" t="s">
        <v>615</v>
      </c>
      <c r="E617" s="34">
        <v>-27174.12</v>
      </c>
      <c r="F617" s="34">
        <v>-6372.27</v>
      </c>
      <c r="G617" s="34">
        <v>-9760.51</v>
      </c>
      <c r="H617" s="34">
        <v>-12823.61</v>
      </c>
      <c r="I617" s="34">
        <v>-14872.42</v>
      </c>
      <c r="J617" s="34">
        <v>-16751.63</v>
      </c>
      <c r="K617" s="34">
        <v>-18237.349999999999</v>
      </c>
      <c r="L617" s="34">
        <v>-19536.580000000002</v>
      </c>
      <c r="M617" s="34">
        <v>-20980.080000000002</v>
      </c>
      <c r="N617" s="34">
        <v>-22710.47</v>
      </c>
      <c r="O617" s="34">
        <v>-25103.06</v>
      </c>
      <c r="P617" s="34">
        <v>-28308.47</v>
      </c>
      <c r="Q617" s="34">
        <v>-28308.47</v>
      </c>
    </row>
    <row r="618" spans="1:17" ht="15" thickBot="1" x14ac:dyDescent="0.4">
      <c r="A618" s="26" t="s">
        <v>50</v>
      </c>
      <c r="B618" s="26" t="s">
        <v>78</v>
      </c>
      <c r="C618" s="26">
        <v>224342</v>
      </c>
      <c r="D618" s="26" t="s">
        <v>616</v>
      </c>
      <c r="E618" s="34">
        <v>-52181.24</v>
      </c>
      <c r="F618" s="34">
        <v>-13742.6</v>
      </c>
      <c r="G618" s="34">
        <v>-20179.21</v>
      </c>
      <c r="H618" s="34">
        <v>-25459.45</v>
      </c>
      <c r="I618" s="34">
        <v>-28658.62</v>
      </c>
      <c r="J618" s="34">
        <v>-31047.27</v>
      </c>
      <c r="K618" s="34">
        <v>-33096.21</v>
      </c>
      <c r="L618" s="34">
        <v>-35102.379999999997</v>
      </c>
      <c r="M618" s="34">
        <v>-37222.04</v>
      </c>
      <c r="N618" s="34">
        <v>-39586.519999999997</v>
      </c>
      <c r="O618" s="34">
        <v>-43471.01</v>
      </c>
      <c r="P618" s="34">
        <v>-49691.88</v>
      </c>
      <c r="Q618" s="34">
        <v>-49691.88</v>
      </c>
    </row>
    <row r="619" spans="1:17" ht="15" thickBot="1" x14ac:dyDescent="0.4">
      <c r="A619" s="26" t="s">
        <v>50</v>
      </c>
      <c r="B619" s="26" t="s">
        <v>78</v>
      </c>
      <c r="C619" s="26">
        <v>224345</v>
      </c>
      <c r="D619" s="26" t="s">
        <v>617</v>
      </c>
      <c r="E619" s="34">
        <v>-11261.98</v>
      </c>
      <c r="F619" s="34">
        <v>-3310.49</v>
      </c>
      <c r="G619" s="34">
        <v>-4715.91</v>
      </c>
      <c r="H619" s="34">
        <v>-5837.56</v>
      </c>
      <c r="I619" s="34">
        <v>-6357.27</v>
      </c>
      <c r="J619" s="34">
        <v>-6688.07</v>
      </c>
      <c r="K619" s="34">
        <v>-6981.32</v>
      </c>
      <c r="L619" s="34">
        <v>-7259.1</v>
      </c>
      <c r="M619" s="34">
        <v>-7608.56</v>
      </c>
      <c r="N619" s="34">
        <v>-8103.19</v>
      </c>
      <c r="O619" s="34">
        <v>-9425.52</v>
      </c>
      <c r="P619" s="34">
        <v>-10903.16</v>
      </c>
      <c r="Q619" s="34">
        <v>-10903.16</v>
      </c>
    </row>
    <row r="620" spans="1:17" ht="15" thickBot="1" x14ac:dyDescent="0.4">
      <c r="A620" s="26" t="s">
        <v>50</v>
      </c>
      <c r="B620" s="26" t="s">
        <v>78</v>
      </c>
      <c r="C620" s="26">
        <v>224348</v>
      </c>
      <c r="D620" s="26" t="s">
        <v>618</v>
      </c>
      <c r="E620" s="34">
        <v>-109702.55</v>
      </c>
      <c r="F620" s="34">
        <v>-86216.27</v>
      </c>
      <c r="G620" s="34">
        <v>-129586.4</v>
      </c>
      <c r="H620" s="34">
        <v>-165258.99</v>
      </c>
      <c r="I620" s="34">
        <v>-60613.73</v>
      </c>
      <c r="J620" s="34">
        <v>-73057.679999999993</v>
      </c>
      <c r="K620" s="34">
        <v>-83071.179999999993</v>
      </c>
      <c r="L620" s="34">
        <v>-19826.46</v>
      </c>
      <c r="M620" s="34">
        <v>-28447.919999999998</v>
      </c>
      <c r="N620" s="34">
        <v>-39907.06</v>
      </c>
      <c r="O620" s="34">
        <v>-31555.200000000001</v>
      </c>
      <c r="P620" s="34">
        <v>-67812.34</v>
      </c>
      <c r="Q620" s="34">
        <v>-67812.34</v>
      </c>
    </row>
    <row r="621" spans="1:17" ht="15" thickBot="1" x14ac:dyDescent="0.4">
      <c r="A621" s="26" t="s">
        <v>50</v>
      </c>
      <c r="B621" s="26" t="s">
        <v>78</v>
      </c>
      <c r="C621" s="26">
        <v>224351</v>
      </c>
      <c r="D621" s="26" t="s">
        <v>619</v>
      </c>
      <c r="E621" s="34">
        <v>-23552.38</v>
      </c>
      <c r="F621" s="34">
        <v>-6541.19</v>
      </c>
      <c r="G621" s="34">
        <v>-9324.64</v>
      </c>
      <c r="H621" s="34">
        <v>-11621.6</v>
      </c>
      <c r="I621" s="34">
        <v>-12651.64</v>
      </c>
      <c r="J621" s="34">
        <v>-13614.21</v>
      </c>
      <c r="K621" s="34">
        <v>-14430.75</v>
      </c>
      <c r="L621" s="34">
        <v>-15184.9</v>
      </c>
      <c r="M621" s="34">
        <v>-16117.43</v>
      </c>
      <c r="N621" s="34">
        <v>-17182.830000000002</v>
      </c>
      <c r="O621" s="34">
        <v>-19976.78</v>
      </c>
      <c r="P621" s="34">
        <v>-23200.33</v>
      </c>
      <c r="Q621" s="34">
        <v>-23200.33</v>
      </c>
    </row>
    <row r="622" spans="1:17" ht="15" thickBot="1" x14ac:dyDescent="0.4">
      <c r="A622" s="26" t="s">
        <v>50</v>
      </c>
      <c r="B622" s="26" t="s">
        <v>78</v>
      </c>
      <c r="C622" s="26">
        <v>224354</v>
      </c>
      <c r="D622" s="26" t="s">
        <v>620</v>
      </c>
      <c r="E622" s="34">
        <v>-51371.38</v>
      </c>
      <c r="F622" s="34">
        <v>-11399.87</v>
      </c>
      <c r="G622" s="34">
        <v>-17223.55</v>
      </c>
      <c r="H622" s="34">
        <v>-23086.38</v>
      </c>
      <c r="I622" s="34">
        <v>-28258.49</v>
      </c>
      <c r="J622" s="34">
        <v>-31973.46</v>
      </c>
      <c r="K622" s="34">
        <v>-35189.71</v>
      </c>
      <c r="L622" s="34">
        <v>-38165.93</v>
      </c>
      <c r="M622" s="34">
        <v>-41026.33</v>
      </c>
      <c r="N622" s="34">
        <v>-44086.36</v>
      </c>
      <c r="O622" s="34">
        <v>-47749.89</v>
      </c>
      <c r="P622" s="34">
        <v>-53232.38</v>
      </c>
      <c r="Q622" s="34">
        <v>-53232.38</v>
      </c>
    </row>
    <row r="623" spans="1:17" ht="15" thickBot="1" x14ac:dyDescent="0.4">
      <c r="A623" s="26" t="s">
        <v>50</v>
      </c>
      <c r="B623" s="26" t="s">
        <v>78</v>
      </c>
      <c r="C623" s="26">
        <v>224357</v>
      </c>
      <c r="D623" s="26" t="s">
        <v>621</v>
      </c>
      <c r="E623" s="34">
        <v>-7572.26</v>
      </c>
      <c r="F623" s="34">
        <v>-6328.62</v>
      </c>
      <c r="G623" s="34">
        <v>-9031.82</v>
      </c>
      <c r="H623" s="34">
        <v>-11464.81</v>
      </c>
      <c r="I623" s="34">
        <v>-4543.8900000000003</v>
      </c>
      <c r="J623" s="34">
        <v>-5499.99</v>
      </c>
      <c r="K623" s="34">
        <v>-6264.26</v>
      </c>
      <c r="L623" s="34">
        <v>-1331.19</v>
      </c>
      <c r="M623" s="34">
        <v>-1893.31</v>
      </c>
      <c r="N623" s="34">
        <v>-2713.49</v>
      </c>
      <c r="O623" s="34">
        <v>-2473.29</v>
      </c>
      <c r="P623" s="34">
        <v>-5008.1400000000003</v>
      </c>
      <c r="Q623" s="34">
        <v>-5008.1400000000003</v>
      </c>
    </row>
    <row r="624" spans="1:17" ht="15" thickBot="1" x14ac:dyDescent="0.4">
      <c r="A624" s="26" t="s">
        <v>50</v>
      </c>
      <c r="B624" s="26" t="s">
        <v>78</v>
      </c>
      <c r="C624" s="26">
        <v>224360</v>
      </c>
      <c r="D624" s="26" t="s">
        <v>622</v>
      </c>
      <c r="E624" s="34">
        <v>-29982.66</v>
      </c>
      <c r="F624" s="34">
        <v>-14796.68</v>
      </c>
      <c r="G624" s="34">
        <v>-23120.71</v>
      </c>
      <c r="H624" s="34">
        <v>-29943.9</v>
      </c>
      <c r="I624" s="34">
        <v>-35219.07</v>
      </c>
      <c r="J624" s="34">
        <v>-39006.730000000003</v>
      </c>
      <c r="K624" s="34">
        <v>-2644.93</v>
      </c>
      <c r="L624" s="34">
        <v>-5106.3100000000004</v>
      </c>
      <c r="M624" s="34">
        <v>-7877</v>
      </c>
      <c r="N624" s="34">
        <v>-11113.81</v>
      </c>
      <c r="O624" s="34">
        <v>-15272.14</v>
      </c>
      <c r="P624" s="34">
        <v>-22045.81</v>
      </c>
      <c r="Q624" s="34">
        <v>-22045.81</v>
      </c>
    </row>
    <row r="625" spans="1:17" ht="15" thickBot="1" x14ac:dyDescent="0.4">
      <c r="A625" s="26" t="s">
        <v>50</v>
      </c>
      <c r="B625" s="26" t="s">
        <v>78</v>
      </c>
      <c r="C625" s="26">
        <v>224363</v>
      </c>
      <c r="D625" s="26" t="s">
        <v>623</v>
      </c>
      <c r="E625" s="34">
        <v>-36720.49</v>
      </c>
      <c r="F625" s="34">
        <v>-9674.18</v>
      </c>
      <c r="G625" s="34">
        <v>-15114.62</v>
      </c>
      <c r="H625" s="34">
        <v>-19598.39</v>
      </c>
      <c r="I625" s="34">
        <v>-23062.09</v>
      </c>
      <c r="J625" s="34">
        <v>-25573.54</v>
      </c>
      <c r="K625" s="34">
        <v>-27490.18</v>
      </c>
      <c r="L625" s="34">
        <v>-29120.81</v>
      </c>
      <c r="M625" s="34">
        <v>-30963.35</v>
      </c>
      <c r="N625" s="34">
        <v>-33108.269999999997</v>
      </c>
      <c r="O625" s="34">
        <v>-35976.03</v>
      </c>
      <c r="P625" s="34">
        <v>-40635.379999999997</v>
      </c>
      <c r="Q625" s="34">
        <v>-40635.379999999997</v>
      </c>
    </row>
    <row r="626" spans="1:17" ht="15" thickBot="1" x14ac:dyDescent="0.4">
      <c r="A626" s="26" t="s">
        <v>50</v>
      </c>
      <c r="B626" s="26" t="s">
        <v>78</v>
      </c>
      <c r="C626" s="26">
        <v>224366</v>
      </c>
      <c r="D626" s="26" t="s">
        <v>624</v>
      </c>
      <c r="E626" s="34">
        <v>-11695.96</v>
      </c>
      <c r="F626" s="34">
        <v>-2325.0700000000002</v>
      </c>
      <c r="G626" s="34">
        <v>-3532.31</v>
      </c>
      <c r="H626" s="34">
        <v>-4636.41</v>
      </c>
      <c r="I626" s="34">
        <v>-5873.02</v>
      </c>
      <c r="J626" s="34">
        <v>-6877.24</v>
      </c>
      <c r="K626" s="34">
        <v>-7899.57</v>
      </c>
      <c r="L626" s="34">
        <v>-8906.51</v>
      </c>
      <c r="M626" s="34">
        <v>-9595.4699999999993</v>
      </c>
      <c r="N626" s="34">
        <v>-10387.64</v>
      </c>
      <c r="O626" s="34">
        <v>-11100.79</v>
      </c>
      <c r="P626" s="34">
        <v>-12079.73</v>
      </c>
      <c r="Q626" s="34">
        <v>-12079.73</v>
      </c>
    </row>
    <row r="627" spans="1:17" ht="15" thickBot="1" x14ac:dyDescent="0.4">
      <c r="A627" s="26" t="s">
        <v>50</v>
      </c>
      <c r="B627" s="26" t="s">
        <v>78</v>
      </c>
      <c r="C627" s="26">
        <v>224369</v>
      </c>
      <c r="D627" s="26" t="s">
        <v>625</v>
      </c>
      <c r="E627" s="34">
        <v>-13314.7</v>
      </c>
      <c r="F627" s="34">
        <v>-3690.92</v>
      </c>
      <c r="G627" s="34">
        <v>-5585.71</v>
      </c>
      <c r="H627" s="34">
        <v>-7191.97</v>
      </c>
      <c r="I627" s="34">
        <v>-8365.34</v>
      </c>
      <c r="J627" s="34">
        <v>-9236.27</v>
      </c>
      <c r="K627" s="34">
        <v>-9798.14</v>
      </c>
      <c r="L627" s="34">
        <v>-10251.780000000001</v>
      </c>
      <c r="M627" s="34">
        <v>-10765</v>
      </c>
      <c r="N627" s="34">
        <v>-11374.29</v>
      </c>
      <c r="O627" s="34">
        <v>-12398.68</v>
      </c>
      <c r="P627" s="34">
        <v>-13924.09</v>
      </c>
      <c r="Q627" s="34">
        <v>-13924.09</v>
      </c>
    </row>
    <row r="628" spans="1:17" ht="15" thickBot="1" x14ac:dyDescent="0.4">
      <c r="A628" s="26" t="s">
        <v>50</v>
      </c>
      <c r="B628" s="26" t="s">
        <v>78</v>
      </c>
      <c r="C628" s="26">
        <v>224372</v>
      </c>
      <c r="D628" s="26" t="s">
        <v>626</v>
      </c>
      <c r="E628" s="34">
        <v>0</v>
      </c>
      <c r="F628" s="34">
        <v>0</v>
      </c>
      <c r="G628" s="34">
        <v>0</v>
      </c>
      <c r="H628" s="34">
        <v>0</v>
      </c>
      <c r="I628" s="34">
        <v>0</v>
      </c>
      <c r="J628" s="34">
        <v>0</v>
      </c>
      <c r="K628" s="34">
        <v>0</v>
      </c>
      <c r="L628" s="34">
        <v>0</v>
      </c>
      <c r="M628" s="34">
        <v>0</v>
      </c>
      <c r="N628" s="34">
        <v>0</v>
      </c>
      <c r="O628" s="34">
        <v>0</v>
      </c>
      <c r="P628" s="34">
        <v>0</v>
      </c>
      <c r="Q628" s="34">
        <v>0</v>
      </c>
    </row>
    <row r="629" spans="1:17" ht="15" thickBot="1" x14ac:dyDescent="0.4">
      <c r="A629" s="26" t="s">
        <v>50</v>
      </c>
      <c r="B629" s="26" t="s">
        <v>78</v>
      </c>
      <c r="C629" s="26">
        <v>224374</v>
      </c>
      <c r="D629" s="26" t="s">
        <v>626</v>
      </c>
      <c r="E629" s="34">
        <v>0</v>
      </c>
      <c r="F629" s="34">
        <v>0</v>
      </c>
      <c r="G629" s="34">
        <v>0</v>
      </c>
      <c r="H629" s="34">
        <v>0</v>
      </c>
      <c r="I629" s="34">
        <v>0</v>
      </c>
      <c r="J629" s="34">
        <v>0</v>
      </c>
      <c r="K629" s="34">
        <v>0</v>
      </c>
      <c r="L629" s="34">
        <v>0</v>
      </c>
      <c r="M629" s="34">
        <v>0</v>
      </c>
      <c r="N629" s="34">
        <v>0</v>
      </c>
      <c r="O629" s="34">
        <v>0</v>
      </c>
      <c r="P629" s="34">
        <v>0</v>
      </c>
      <c r="Q629" s="34">
        <v>0</v>
      </c>
    </row>
    <row r="630" spans="1:17" ht="15" thickBot="1" x14ac:dyDescent="0.4">
      <c r="A630" s="26" t="s">
        <v>50</v>
      </c>
      <c r="B630" s="26" t="s">
        <v>78</v>
      </c>
      <c r="C630" s="26">
        <v>224375</v>
      </c>
      <c r="D630" s="26" t="s">
        <v>627</v>
      </c>
      <c r="E630" s="34">
        <v>22724315.09</v>
      </c>
      <c r="F630" s="34">
        <v>27219290.09</v>
      </c>
      <c r="G630" s="34">
        <v>37954606.090000004</v>
      </c>
      <c r="H630" s="34">
        <v>47197914.090000004</v>
      </c>
      <c r="I630" s="34">
        <v>45507757.090000004</v>
      </c>
      <c r="J630" s="34">
        <v>40600828.090000004</v>
      </c>
      <c r="K630" s="34">
        <v>38517744.090000004</v>
      </c>
      <c r="L630" s="34">
        <v>36732055.090000004</v>
      </c>
      <c r="M630" s="34">
        <v>35647893.090000004</v>
      </c>
      <c r="N630" s="34">
        <v>36278066.090000004</v>
      </c>
      <c r="O630" s="34">
        <v>42322204.090000004</v>
      </c>
      <c r="P630" s="34">
        <v>51682966.090000004</v>
      </c>
      <c r="Q630" s="34">
        <v>51682966.090000004</v>
      </c>
    </row>
    <row r="631" spans="1:17" ht="15" thickBot="1" x14ac:dyDescent="0.4">
      <c r="A631" s="26" t="s">
        <v>50</v>
      </c>
      <c r="B631" s="26" t="s">
        <v>78</v>
      </c>
      <c r="C631" s="26">
        <v>224378</v>
      </c>
      <c r="D631" s="26" t="s">
        <v>628</v>
      </c>
      <c r="E631" s="34">
        <v>-747319.17</v>
      </c>
      <c r="F631" s="34">
        <v>-681183.11</v>
      </c>
      <c r="G631" s="34">
        <v>-669284.31000000006</v>
      </c>
      <c r="H631" s="34">
        <v>-528624.73</v>
      </c>
      <c r="I631" s="34">
        <v>-328230.61</v>
      </c>
      <c r="J631" s="34">
        <v>-203708.78</v>
      </c>
      <c r="K631" s="34">
        <v>-171590.21</v>
      </c>
      <c r="L631" s="34">
        <v>-152553.62</v>
      </c>
      <c r="M631" s="34">
        <v>-336957.16</v>
      </c>
      <c r="N631" s="34">
        <v>-201731.68</v>
      </c>
      <c r="O631" s="34">
        <v>-379509.81</v>
      </c>
      <c r="P631" s="34">
        <v>-698593.2</v>
      </c>
      <c r="Q631" s="34">
        <v>-698593.2</v>
      </c>
    </row>
    <row r="632" spans="1:17" ht="15" thickBot="1" x14ac:dyDescent="0.4">
      <c r="A632" s="26" t="s">
        <v>50</v>
      </c>
      <c r="B632" s="26" t="s">
        <v>78</v>
      </c>
      <c r="C632" s="26">
        <v>228000</v>
      </c>
      <c r="D632" s="26" t="s">
        <v>2866</v>
      </c>
      <c r="E632" s="34">
        <v>0</v>
      </c>
      <c r="F632" s="34">
        <v>0</v>
      </c>
      <c r="G632" s="34">
        <v>0</v>
      </c>
      <c r="H632" s="34">
        <v>0</v>
      </c>
      <c r="I632" s="34">
        <v>0</v>
      </c>
      <c r="J632" s="34">
        <v>0</v>
      </c>
      <c r="K632" s="34">
        <v>0</v>
      </c>
      <c r="L632" s="34">
        <v>0</v>
      </c>
      <c r="M632" s="34">
        <v>0</v>
      </c>
      <c r="N632" s="34">
        <v>0</v>
      </c>
      <c r="O632" s="34">
        <v>-22863451.280000001</v>
      </c>
      <c r="P632" s="34">
        <v>-15292513.800000001</v>
      </c>
      <c r="Q632" s="34">
        <v>-15292513.800000001</v>
      </c>
    </row>
    <row r="633" spans="1:17" ht="15" thickBot="1" x14ac:dyDescent="0.4">
      <c r="A633" s="26" t="s">
        <v>50</v>
      </c>
      <c r="B633" s="26" t="s">
        <v>78</v>
      </c>
      <c r="C633" s="26">
        <v>228006</v>
      </c>
      <c r="D633" s="26" t="s">
        <v>629</v>
      </c>
      <c r="E633" s="34">
        <v>-30999.9</v>
      </c>
      <c r="F633" s="34">
        <v>-58999.9</v>
      </c>
      <c r="G633" s="34">
        <v>-89999.9</v>
      </c>
      <c r="H633" s="34">
        <v>-119999.9</v>
      </c>
      <c r="I633" s="34">
        <v>-60999.9</v>
      </c>
      <c r="J633" s="34">
        <v>0</v>
      </c>
      <c r="K633" s="34">
        <v>-31000</v>
      </c>
      <c r="L633" s="34">
        <v>-62000</v>
      </c>
      <c r="M633" s="34">
        <v>-92000</v>
      </c>
      <c r="N633" s="34">
        <v>-32000</v>
      </c>
      <c r="O633" s="34">
        <v>-62823.23</v>
      </c>
      <c r="P633" s="34">
        <v>-94171.3</v>
      </c>
      <c r="Q633" s="34">
        <v>-94171.3</v>
      </c>
    </row>
    <row r="634" spans="1:17" ht="15" thickBot="1" x14ac:dyDescent="0.4">
      <c r="A634" s="26" t="s">
        <v>50</v>
      </c>
      <c r="B634" s="26" t="s">
        <v>78</v>
      </c>
      <c r="C634" s="26">
        <v>228007</v>
      </c>
      <c r="D634" s="26" t="s">
        <v>630</v>
      </c>
      <c r="E634" s="34">
        <v>0.01</v>
      </c>
      <c r="F634" s="34">
        <v>0.01</v>
      </c>
      <c r="G634" s="34">
        <v>0.01</v>
      </c>
      <c r="H634" s="34">
        <v>0.01</v>
      </c>
      <c r="I634" s="34">
        <v>0.01</v>
      </c>
      <c r="J634" s="34">
        <v>0.01</v>
      </c>
      <c r="K634" s="34">
        <v>0.01</v>
      </c>
      <c r="L634" s="34">
        <v>0.01</v>
      </c>
      <c r="M634" s="34">
        <v>0.01</v>
      </c>
      <c r="N634" s="34">
        <v>0.01</v>
      </c>
      <c r="O634" s="34">
        <v>0.01</v>
      </c>
      <c r="P634" s="34">
        <v>0.01</v>
      </c>
      <c r="Q634" s="34">
        <v>0.01</v>
      </c>
    </row>
    <row r="635" spans="1:17" ht="15" thickBot="1" x14ac:dyDescent="0.4">
      <c r="A635" s="26" t="s">
        <v>50</v>
      </c>
      <c r="B635" s="26" t="s">
        <v>78</v>
      </c>
      <c r="C635" s="26">
        <v>228012</v>
      </c>
      <c r="D635" s="26" t="s">
        <v>631</v>
      </c>
      <c r="E635" s="34">
        <v>-108666.46</v>
      </c>
      <c r="F635" s="34">
        <v>-162999.79</v>
      </c>
      <c r="G635" s="34">
        <v>-217333.12</v>
      </c>
      <c r="H635" s="34">
        <v>-271666.45</v>
      </c>
      <c r="I635" s="34">
        <v>0.22</v>
      </c>
      <c r="J635" s="34">
        <v>-54333.11</v>
      </c>
      <c r="K635" s="34">
        <v>-108666.44</v>
      </c>
      <c r="L635" s="34">
        <v>-162999.76999999999</v>
      </c>
      <c r="M635" s="34">
        <v>-217333.1</v>
      </c>
      <c r="N635" s="34">
        <v>-271666.43</v>
      </c>
      <c r="O635" s="34">
        <v>0</v>
      </c>
      <c r="P635" s="34">
        <v>0</v>
      </c>
      <c r="Q635" s="34">
        <v>0</v>
      </c>
    </row>
    <row r="636" spans="1:17" ht="15" thickBot="1" x14ac:dyDescent="0.4">
      <c r="A636" s="26" t="s">
        <v>50</v>
      </c>
      <c r="B636" s="26" t="s">
        <v>78</v>
      </c>
      <c r="C636" s="26">
        <v>228015</v>
      </c>
      <c r="D636" s="26" t="s">
        <v>632</v>
      </c>
      <c r="E636" s="34">
        <v>-235000</v>
      </c>
      <c r="F636" s="34">
        <v>-352500</v>
      </c>
      <c r="G636" s="34">
        <v>-470000</v>
      </c>
      <c r="H636" s="34">
        <v>-587500</v>
      </c>
      <c r="I636" s="34">
        <v>0</v>
      </c>
      <c r="J636" s="34">
        <v>-117500</v>
      </c>
      <c r="K636" s="34">
        <v>-235000</v>
      </c>
      <c r="L636" s="34">
        <v>-352500</v>
      </c>
      <c r="M636" s="34">
        <v>-470000</v>
      </c>
      <c r="N636" s="34">
        <v>-587500</v>
      </c>
      <c r="O636" s="34">
        <v>0</v>
      </c>
      <c r="P636" s="34">
        <v>0</v>
      </c>
      <c r="Q636" s="34">
        <v>0</v>
      </c>
    </row>
    <row r="637" spans="1:17" ht="15" thickBot="1" x14ac:dyDescent="0.4">
      <c r="A637" s="26" t="s">
        <v>50</v>
      </c>
      <c r="B637" s="26" t="s">
        <v>78</v>
      </c>
      <c r="C637" s="26">
        <v>228018</v>
      </c>
      <c r="D637" s="26" t="s">
        <v>633</v>
      </c>
      <c r="E637" s="34">
        <v>-233333.54</v>
      </c>
      <c r="F637" s="34">
        <v>-350000.21</v>
      </c>
      <c r="G637" s="34">
        <v>-466666.88</v>
      </c>
      <c r="H637" s="34">
        <v>-583333.55000000005</v>
      </c>
      <c r="I637" s="34">
        <v>-0.22</v>
      </c>
      <c r="J637" s="34">
        <v>-116666.89</v>
      </c>
      <c r="K637" s="34">
        <v>-233333.56</v>
      </c>
      <c r="L637" s="34">
        <v>-350000.23</v>
      </c>
      <c r="M637" s="34">
        <v>-466666.9</v>
      </c>
      <c r="N637" s="34">
        <v>-583333.56999999995</v>
      </c>
      <c r="O637" s="34">
        <v>0</v>
      </c>
      <c r="P637" s="34">
        <v>0</v>
      </c>
      <c r="Q637" s="34">
        <v>0</v>
      </c>
    </row>
    <row r="638" spans="1:17" ht="15" thickBot="1" x14ac:dyDescent="0.4">
      <c r="A638" s="26" t="s">
        <v>50</v>
      </c>
      <c r="B638" s="26" t="s">
        <v>78</v>
      </c>
      <c r="C638" s="26">
        <v>228019</v>
      </c>
      <c r="D638" s="26" t="s">
        <v>633</v>
      </c>
      <c r="E638" s="34">
        <v>0.01</v>
      </c>
      <c r="F638" s="34">
        <v>0.01</v>
      </c>
      <c r="G638" s="34">
        <v>0.01</v>
      </c>
      <c r="H638" s="34">
        <v>0.01</v>
      </c>
      <c r="I638" s="34">
        <v>0.01</v>
      </c>
      <c r="J638" s="34">
        <v>0.01</v>
      </c>
      <c r="K638" s="34">
        <v>0.01</v>
      </c>
      <c r="L638" s="34">
        <v>0.01</v>
      </c>
      <c r="M638" s="34">
        <v>0.01</v>
      </c>
      <c r="N638" s="34">
        <v>0.01</v>
      </c>
      <c r="O638" s="34">
        <v>0.01</v>
      </c>
      <c r="P638" s="34">
        <v>0.01</v>
      </c>
      <c r="Q638" s="34">
        <v>0.01</v>
      </c>
    </row>
    <row r="639" spans="1:17" ht="15" thickBot="1" x14ac:dyDescent="0.4">
      <c r="A639" s="26" t="s">
        <v>50</v>
      </c>
      <c r="B639" s="26" t="s">
        <v>78</v>
      </c>
      <c r="C639" s="26">
        <v>228021</v>
      </c>
      <c r="D639" s="26" t="s">
        <v>634</v>
      </c>
      <c r="E639" s="34">
        <v>-218341.46</v>
      </c>
      <c r="F639" s="34">
        <v>-327512.28999999998</v>
      </c>
      <c r="G639" s="34">
        <v>-436683.12</v>
      </c>
      <c r="H639" s="34">
        <v>-545853.94999999995</v>
      </c>
      <c r="I639" s="34">
        <v>0.22</v>
      </c>
      <c r="J639" s="34">
        <v>-109170.61</v>
      </c>
      <c r="K639" s="34">
        <v>-218341.44</v>
      </c>
      <c r="L639" s="34">
        <v>-327512.27</v>
      </c>
      <c r="M639" s="34">
        <v>-436683.1</v>
      </c>
      <c r="N639" s="34">
        <v>-545853.93000000005</v>
      </c>
      <c r="O639" s="34">
        <v>0</v>
      </c>
      <c r="P639" s="34">
        <v>0</v>
      </c>
      <c r="Q639" s="34">
        <v>0</v>
      </c>
    </row>
    <row r="640" spans="1:17" ht="15" thickBot="1" x14ac:dyDescent="0.4">
      <c r="A640" s="26" t="s">
        <v>50</v>
      </c>
      <c r="B640" s="26" t="s">
        <v>78</v>
      </c>
      <c r="C640" s="26">
        <v>228024</v>
      </c>
      <c r="D640" s="26" t="s">
        <v>634</v>
      </c>
      <c r="E640" s="34">
        <v>-110833.54</v>
      </c>
      <c r="F640" s="34">
        <v>-166250.21</v>
      </c>
      <c r="G640" s="34">
        <v>-221666.88</v>
      </c>
      <c r="H640" s="34">
        <v>-277083.55</v>
      </c>
      <c r="I640" s="34">
        <v>-0.22</v>
      </c>
      <c r="J640" s="34">
        <v>-55416.89</v>
      </c>
      <c r="K640" s="34">
        <v>-110833.56</v>
      </c>
      <c r="L640" s="34">
        <v>-166250.23000000001</v>
      </c>
      <c r="M640" s="34">
        <v>-221666.9</v>
      </c>
      <c r="N640" s="34">
        <v>-277083.57</v>
      </c>
      <c r="O640" s="34">
        <v>0</v>
      </c>
      <c r="P640" s="34">
        <v>0</v>
      </c>
      <c r="Q640" s="34">
        <v>0</v>
      </c>
    </row>
    <row r="641" spans="1:17" ht="15" thickBot="1" x14ac:dyDescent="0.4">
      <c r="A641" s="26" t="s">
        <v>50</v>
      </c>
      <c r="B641" s="26" t="s">
        <v>78</v>
      </c>
      <c r="C641" s="26">
        <v>228030</v>
      </c>
      <c r="D641" s="26" t="s">
        <v>635</v>
      </c>
      <c r="E641" s="34">
        <v>-258000</v>
      </c>
      <c r="F641" s="34">
        <v>-387000</v>
      </c>
      <c r="G641" s="34">
        <v>-516000</v>
      </c>
      <c r="H641" s="34">
        <v>-645000</v>
      </c>
      <c r="I641" s="34">
        <v>0</v>
      </c>
      <c r="J641" s="34">
        <v>-129000</v>
      </c>
      <c r="K641" s="34">
        <v>-258000</v>
      </c>
      <c r="L641" s="34">
        <v>-387000</v>
      </c>
      <c r="M641" s="34">
        <v>-516000</v>
      </c>
      <c r="N641" s="34">
        <v>-645000</v>
      </c>
      <c r="O641" s="34">
        <v>0</v>
      </c>
      <c r="P641" s="34">
        <v>0</v>
      </c>
      <c r="Q641" s="34">
        <v>0</v>
      </c>
    </row>
    <row r="642" spans="1:17" ht="15" thickBot="1" x14ac:dyDescent="0.4">
      <c r="A642" s="26" t="s">
        <v>50</v>
      </c>
      <c r="B642" s="26" t="s">
        <v>78</v>
      </c>
      <c r="C642" s="26">
        <v>228033</v>
      </c>
      <c r="D642" s="26" t="s">
        <v>636</v>
      </c>
      <c r="E642" s="34">
        <v>-130833.54</v>
      </c>
      <c r="F642" s="34">
        <v>-196250.21</v>
      </c>
      <c r="G642" s="34">
        <v>-261666.88</v>
      </c>
      <c r="H642" s="34">
        <v>-327083.55</v>
      </c>
      <c r="I642" s="34">
        <v>-0.22</v>
      </c>
      <c r="J642" s="34">
        <v>-65416.89</v>
      </c>
      <c r="K642" s="34">
        <v>-130833.56</v>
      </c>
      <c r="L642" s="34">
        <v>-196250.23</v>
      </c>
      <c r="M642" s="34">
        <v>-261666.9</v>
      </c>
      <c r="N642" s="34">
        <v>-327083.57</v>
      </c>
      <c r="O642" s="34">
        <v>0</v>
      </c>
      <c r="P642" s="34">
        <v>0</v>
      </c>
      <c r="Q642" s="34">
        <v>0</v>
      </c>
    </row>
    <row r="643" spans="1:17" ht="15" thickBot="1" x14ac:dyDescent="0.4">
      <c r="A643" s="26" t="s">
        <v>50</v>
      </c>
      <c r="B643" s="26" t="s">
        <v>78</v>
      </c>
      <c r="C643" s="26">
        <v>228036</v>
      </c>
      <c r="D643" s="26" t="s">
        <v>637</v>
      </c>
      <c r="E643" s="34">
        <v>-257333.54</v>
      </c>
      <c r="F643" s="34">
        <v>-386000.21</v>
      </c>
      <c r="G643" s="34">
        <v>-514666.88</v>
      </c>
      <c r="H643" s="34">
        <v>-643333.55000000005</v>
      </c>
      <c r="I643" s="34">
        <v>-0.22</v>
      </c>
      <c r="J643" s="34">
        <v>-128666.89</v>
      </c>
      <c r="K643" s="34">
        <v>-257333.56</v>
      </c>
      <c r="L643" s="34">
        <v>-386000.23</v>
      </c>
      <c r="M643" s="34">
        <v>-514666.9</v>
      </c>
      <c r="N643" s="34">
        <v>-643333.56999999995</v>
      </c>
      <c r="O643" s="34">
        <v>0</v>
      </c>
      <c r="P643" s="34">
        <v>0</v>
      </c>
      <c r="Q643" s="34">
        <v>0</v>
      </c>
    </row>
    <row r="644" spans="1:17" ht="15" thickBot="1" x14ac:dyDescent="0.4">
      <c r="A644" s="26" t="s">
        <v>50</v>
      </c>
      <c r="B644" s="26" t="s">
        <v>78</v>
      </c>
      <c r="C644" s="26">
        <v>228039</v>
      </c>
      <c r="D644" s="26" t="s">
        <v>638</v>
      </c>
      <c r="E644" s="34">
        <v>-291000</v>
      </c>
      <c r="F644" s="34">
        <v>-436500</v>
      </c>
      <c r="G644" s="34">
        <v>-582000</v>
      </c>
      <c r="H644" s="34">
        <v>-727500</v>
      </c>
      <c r="I644" s="34">
        <v>0</v>
      </c>
      <c r="J644" s="34">
        <v>-145500</v>
      </c>
      <c r="K644" s="34">
        <v>-291000</v>
      </c>
      <c r="L644" s="34">
        <v>-436500</v>
      </c>
      <c r="M644" s="34">
        <v>-582000</v>
      </c>
      <c r="N644" s="34">
        <v>-727500</v>
      </c>
      <c r="O644" s="34">
        <v>0</v>
      </c>
      <c r="P644" s="34">
        <v>0</v>
      </c>
      <c r="Q644" s="34">
        <v>0</v>
      </c>
    </row>
    <row r="645" spans="1:17" ht="15" thickBot="1" x14ac:dyDescent="0.4">
      <c r="A645" s="26" t="s">
        <v>50</v>
      </c>
      <c r="B645" s="26" t="s">
        <v>78</v>
      </c>
      <c r="C645" s="26">
        <v>228042</v>
      </c>
      <c r="D645" s="26" t="s">
        <v>639</v>
      </c>
      <c r="E645" s="34">
        <v>-377333.54</v>
      </c>
      <c r="F645" s="34">
        <v>-566000.21</v>
      </c>
      <c r="G645" s="34">
        <v>-754666.88</v>
      </c>
      <c r="H645" s="34">
        <v>-943333.55</v>
      </c>
      <c r="I645" s="34">
        <v>-0.22</v>
      </c>
      <c r="J645" s="34">
        <v>-188666.89</v>
      </c>
      <c r="K645" s="34">
        <v>-377333.56</v>
      </c>
      <c r="L645" s="34">
        <v>-566000.23</v>
      </c>
      <c r="M645" s="34">
        <v>-754666.9</v>
      </c>
      <c r="N645" s="34">
        <v>-943333.57</v>
      </c>
      <c r="O645" s="34">
        <v>0</v>
      </c>
      <c r="P645" s="34">
        <v>0</v>
      </c>
      <c r="Q645" s="34">
        <v>0</v>
      </c>
    </row>
    <row r="646" spans="1:17" ht="15" thickBot="1" x14ac:dyDescent="0.4">
      <c r="A646" s="26" t="s">
        <v>50</v>
      </c>
      <c r="B646" s="26" t="s">
        <v>78</v>
      </c>
      <c r="C646" s="26">
        <v>228045</v>
      </c>
      <c r="D646" s="26" t="s">
        <v>640</v>
      </c>
      <c r="E646" s="34">
        <v>-374666.46</v>
      </c>
      <c r="F646" s="34">
        <v>-561999.79</v>
      </c>
      <c r="G646" s="34">
        <v>-749333.12</v>
      </c>
      <c r="H646" s="34">
        <v>-936666.45</v>
      </c>
      <c r="I646" s="34">
        <v>0.22</v>
      </c>
      <c r="J646" s="34">
        <v>-187333.11</v>
      </c>
      <c r="K646" s="34">
        <v>-374666.44</v>
      </c>
      <c r="L646" s="34">
        <v>-561999.77</v>
      </c>
      <c r="M646" s="34">
        <v>-749333.1</v>
      </c>
      <c r="N646" s="34">
        <v>-936666.43</v>
      </c>
      <c r="O646" s="34">
        <v>0</v>
      </c>
      <c r="P646" s="34">
        <v>0</v>
      </c>
      <c r="Q646" s="34">
        <v>0</v>
      </c>
    </row>
    <row r="647" spans="1:17" ht="15" thickBot="1" x14ac:dyDescent="0.4">
      <c r="A647" s="26" t="s">
        <v>50</v>
      </c>
      <c r="B647" s="26" t="s">
        <v>78</v>
      </c>
      <c r="C647" s="26">
        <v>228046</v>
      </c>
      <c r="D647" s="26" t="s">
        <v>641</v>
      </c>
      <c r="E647" s="34">
        <v>0.05</v>
      </c>
      <c r="F647" s="34">
        <v>0.05</v>
      </c>
      <c r="G647" s="34">
        <v>0.05</v>
      </c>
      <c r="H647" s="34">
        <v>0.05</v>
      </c>
      <c r="I647" s="34">
        <v>0.05</v>
      </c>
      <c r="J647" s="34">
        <v>0.05</v>
      </c>
      <c r="K647" s="34">
        <v>0.05</v>
      </c>
      <c r="L647" s="34">
        <v>0.05</v>
      </c>
      <c r="M647" s="34">
        <v>0.05</v>
      </c>
      <c r="N647" s="34">
        <v>0.05</v>
      </c>
      <c r="O647" s="34">
        <v>0.05</v>
      </c>
      <c r="P647" s="34">
        <v>0.05</v>
      </c>
      <c r="Q647" s="34">
        <v>0.05</v>
      </c>
    </row>
    <row r="648" spans="1:17" ht="15" thickBot="1" x14ac:dyDescent="0.4">
      <c r="A648" s="26" t="s">
        <v>50</v>
      </c>
      <c r="B648" s="26" t="s">
        <v>78</v>
      </c>
      <c r="C648" s="26">
        <v>228048</v>
      </c>
      <c r="D648" s="26" t="s">
        <v>642</v>
      </c>
      <c r="E648" s="34">
        <v>-87500</v>
      </c>
      <c r="F648" s="34">
        <v>-131250</v>
      </c>
      <c r="G648" s="34">
        <v>-175000</v>
      </c>
      <c r="H648" s="34">
        <v>-218750</v>
      </c>
      <c r="I648" s="34">
        <v>0</v>
      </c>
      <c r="J648" s="34">
        <v>-43750</v>
      </c>
      <c r="K648" s="34">
        <v>-87500</v>
      </c>
      <c r="L648" s="34">
        <v>-131250</v>
      </c>
      <c r="M648" s="34">
        <v>-175000</v>
      </c>
      <c r="N648" s="34">
        <v>-218750</v>
      </c>
      <c r="O648" s="34">
        <v>0</v>
      </c>
      <c r="P648" s="34">
        <v>0</v>
      </c>
      <c r="Q648" s="34">
        <v>0</v>
      </c>
    </row>
    <row r="649" spans="1:17" ht="15" thickBot="1" x14ac:dyDescent="0.4">
      <c r="A649" s="26" t="s">
        <v>50</v>
      </c>
      <c r="B649" s="26" t="s">
        <v>78</v>
      </c>
      <c r="C649" s="26">
        <v>228053</v>
      </c>
      <c r="D649" s="26" t="s">
        <v>2867</v>
      </c>
      <c r="E649" s="34">
        <v>0</v>
      </c>
      <c r="F649" s="34">
        <v>0</v>
      </c>
      <c r="G649" s="34">
        <v>0</v>
      </c>
      <c r="H649" s="34">
        <v>0</v>
      </c>
      <c r="I649" s="34">
        <v>0</v>
      </c>
      <c r="J649" s="34">
        <v>0</v>
      </c>
      <c r="K649" s="34">
        <v>0</v>
      </c>
      <c r="L649" s="34">
        <v>-345333.33</v>
      </c>
      <c r="M649" s="34">
        <v>-690666.66</v>
      </c>
      <c r="N649" s="34">
        <v>-1035999.99</v>
      </c>
      <c r="O649" s="34">
        <v>0</v>
      </c>
      <c r="P649" s="34">
        <v>0</v>
      </c>
      <c r="Q649" s="34">
        <v>0</v>
      </c>
    </row>
    <row r="650" spans="1:17" ht="15" thickBot="1" x14ac:dyDescent="0.4">
      <c r="A650" s="26" t="s">
        <v>50</v>
      </c>
      <c r="B650" s="26" t="s">
        <v>78</v>
      </c>
      <c r="C650" s="26">
        <v>228055</v>
      </c>
      <c r="D650" s="26" t="s">
        <v>2868</v>
      </c>
      <c r="E650" s="34">
        <v>0</v>
      </c>
      <c r="F650" s="34">
        <v>0</v>
      </c>
      <c r="G650" s="34">
        <v>0</v>
      </c>
      <c r="H650" s="34">
        <v>0</v>
      </c>
      <c r="I650" s="34">
        <v>0</v>
      </c>
      <c r="J650" s="34">
        <v>0</v>
      </c>
      <c r="K650" s="34">
        <v>0</v>
      </c>
      <c r="L650" s="34">
        <v>-217916.67</v>
      </c>
      <c r="M650" s="34">
        <v>-435833.34</v>
      </c>
      <c r="N650" s="34">
        <v>-653750.01</v>
      </c>
      <c r="O650" s="34">
        <v>0</v>
      </c>
      <c r="P650" s="34">
        <v>0</v>
      </c>
      <c r="Q650" s="34">
        <v>0</v>
      </c>
    </row>
    <row r="651" spans="1:17" ht="15" thickBot="1" x14ac:dyDescent="0.4">
      <c r="A651" s="26" t="s">
        <v>50</v>
      </c>
      <c r="B651" s="26" t="s">
        <v>78</v>
      </c>
      <c r="C651" s="26">
        <v>228056</v>
      </c>
      <c r="D651" s="26" t="s">
        <v>1274</v>
      </c>
      <c r="E651" s="34">
        <v>0</v>
      </c>
      <c r="F651" s="34">
        <v>0</v>
      </c>
      <c r="G651" s="34">
        <v>-479166.67</v>
      </c>
      <c r="H651" s="34">
        <v>-958333.34</v>
      </c>
      <c r="I651" s="34">
        <v>-1493402.78</v>
      </c>
      <c r="J651" s="34">
        <v>-1991203.71</v>
      </c>
      <c r="K651" s="34">
        <v>-2489004.64</v>
      </c>
      <c r="L651" s="34">
        <v>-2986805.57</v>
      </c>
      <c r="M651" s="34">
        <v>-479166.68</v>
      </c>
      <c r="N651" s="34">
        <v>-958333.35</v>
      </c>
      <c r="O651" s="34">
        <v>0</v>
      </c>
      <c r="P651" s="34">
        <v>0</v>
      </c>
      <c r="Q651" s="34">
        <v>0</v>
      </c>
    </row>
    <row r="652" spans="1:17" ht="15" thickBot="1" x14ac:dyDescent="0.4">
      <c r="A652" s="26" t="s">
        <v>50</v>
      </c>
      <c r="B652" s="26" t="s">
        <v>78</v>
      </c>
      <c r="C652" s="26">
        <v>228057</v>
      </c>
      <c r="D652" s="26" t="s">
        <v>643</v>
      </c>
      <c r="E652" s="34">
        <v>-0.2</v>
      </c>
      <c r="F652" s="34">
        <v>-166666.87</v>
      </c>
      <c r="G652" s="34">
        <v>-333333.53999999998</v>
      </c>
      <c r="H652" s="34">
        <v>-500000.21</v>
      </c>
      <c r="I652" s="34">
        <v>-666666.88</v>
      </c>
      <c r="J652" s="34">
        <v>-833333.55</v>
      </c>
      <c r="K652" s="34">
        <v>-0.22</v>
      </c>
      <c r="L652" s="34">
        <v>-166666.89000000001</v>
      </c>
      <c r="M652" s="34">
        <v>-333333.56</v>
      </c>
      <c r="N652" s="34">
        <v>-500000.23</v>
      </c>
      <c r="O652" s="34">
        <v>0</v>
      </c>
      <c r="P652" s="34">
        <v>0</v>
      </c>
      <c r="Q652" s="34">
        <v>0</v>
      </c>
    </row>
    <row r="653" spans="1:17" ht="15" thickBot="1" x14ac:dyDescent="0.4">
      <c r="A653" s="26" t="s">
        <v>50</v>
      </c>
      <c r="B653" s="26" t="s">
        <v>78</v>
      </c>
      <c r="C653" s="26">
        <v>228060</v>
      </c>
      <c r="D653" s="26" t="s">
        <v>644</v>
      </c>
      <c r="E653" s="34">
        <v>0.28000000000000003</v>
      </c>
      <c r="F653" s="34">
        <v>-147583.04999999999</v>
      </c>
      <c r="G653" s="34">
        <v>-295166.38</v>
      </c>
      <c r="H653" s="34">
        <v>-442749.71</v>
      </c>
      <c r="I653" s="34">
        <v>-590333.04</v>
      </c>
      <c r="J653" s="34">
        <v>-737916.37</v>
      </c>
      <c r="K653" s="34">
        <v>-885499.7</v>
      </c>
      <c r="L653" s="34">
        <v>0.3</v>
      </c>
      <c r="M653" s="34">
        <v>0.3</v>
      </c>
      <c r="N653" s="34">
        <v>0.3</v>
      </c>
      <c r="O653" s="34">
        <v>0</v>
      </c>
      <c r="P653" s="34">
        <v>0</v>
      </c>
      <c r="Q653" s="34">
        <v>0</v>
      </c>
    </row>
    <row r="654" spans="1:17" ht="15" thickBot="1" x14ac:dyDescent="0.4">
      <c r="A654" s="26" t="s">
        <v>50</v>
      </c>
      <c r="B654" s="26" t="s">
        <v>78</v>
      </c>
      <c r="C654" s="26">
        <v>228066</v>
      </c>
      <c r="D654" s="26" t="s">
        <v>645</v>
      </c>
      <c r="E654" s="34">
        <v>-175224.17</v>
      </c>
      <c r="F654" s="34">
        <v>-268878.34000000003</v>
      </c>
      <c r="G654" s="34">
        <v>-362532.51</v>
      </c>
      <c r="H654" s="34">
        <v>-456186.68</v>
      </c>
      <c r="I654" s="34">
        <v>12084.15</v>
      </c>
      <c r="J654" s="34">
        <v>-81570.02</v>
      </c>
      <c r="K654" s="34">
        <v>-175224.19</v>
      </c>
      <c r="L654" s="34">
        <v>-268878.36</v>
      </c>
      <c r="M654" s="34">
        <v>-362532.53</v>
      </c>
      <c r="N654" s="34">
        <v>-456186.7</v>
      </c>
      <c r="O654" s="34">
        <v>0</v>
      </c>
      <c r="P654" s="34">
        <v>0</v>
      </c>
      <c r="Q654" s="34">
        <v>0</v>
      </c>
    </row>
    <row r="655" spans="1:17" ht="15" thickBot="1" x14ac:dyDescent="0.4">
      <c r="A655" s="26" t="s">
        <v>50</v>
      </c>
      <c r="B655" s="26" t="s">
        <v>78</v>
      </c>
      <c r="C655" s="26">
        <v>228069</v>
      </c>
      <c r="D655" s="26" t="s">
        <v>646</v>
      </c>
      <c r="E655" s="34">
        <v>-257944.33</v>
      </c>
      <c r="F655" s="34">
        <v>-395811</v>
      </c>
      <c r="G655" s="34">
        <v>-533677.67000000004</v>
      </c>
      <c r="H655" s="34">
        <v>-671544.34</v>
      </c>
      <c r="I655" s="34">
        <v>17788.990000000002</v>
      </c>
      <c r="J655" s="34">
        <v>-120077.68</v>
      </c>
      <c r="K655" s="34">
        <v>-257944.35</v>
      </c>
      <c r="L655" s="34">
        <v>-395811.02</v>
      </c>
      <c r="M655" s="34">
        <v>-533677.68999999994</v>
      </c>
      <c r="N655" s="34">
        <v>-671544.36</v>
      </c>
      <c r="O655" s="34">
        <v>0</v>
      </c>
      <c r="P655" s="34">
        <v>0</v>
      </c>
      <c r="Q655" s="34">
        <v>0</v>
      </c>
    </row>
    <row r="656" spans="1:17" ht="15" thickBot="1" x14ac:dyDescent="0.4">
      <c r="A656" s="26" t="s">
        <v>50</v>
      </c>
      <c r="B656" s="26" t="s">
        <v>78</v>
      </c>
      <c r="C656" s="26">
        <v>228072</v>
      </c>
      <c r="D656" s="26" t="s">
        <v>647</v>
      </c>
      <c r="E656" s="34">
        <v>-270441.88</v>
      </c>
      <c r="F656" s="34">
        <v>-329233.55</v>
      </c>
      <c r="G656" s="34">
        <v>-35275.22</v>
      </c>
      <c r="H656" s="34">
        <v>-94066.89</v>
      </c>
      <c r="I656" s="34">
        <v>-152858.56</v>
      </c>
      <c r="J656" s="34">
        <v>-211650.23</v>
      </c>
      <c r="K656" s="34">
        <v>-270441.90000000002</v>
      </c>
      <c r="L656" s="34">
        <v>-329233.57</v>
      </c>
      <c r="M656" s="34">
        <v>-35275.24</v>
      </c>
      <c r="N656" s="34">
        <v>-94066.91</v>
      </c>
      <c r="O656" s="34">
        <v>0</v>
      </c>
      <c r="P656" s="34">
        <v>0</v>
      </c>
      <c r="Q656" s="34">
        <v>0</v>
      </c>
    </row>
    <row r="657" spans="1:17" ht="15" thickBot="1" x14ac:dyDescent="0.4">
      <c r="A657" s="26" t="s">
        <v>50</v>
      </c>
      <c r="B657" s="26" t="s">
        <v>78</v>
      </c>
      <c r="C657" s="26">
        <v>228075</v>
      </c>
      <c r="D657" s="26" t="s">
        <v>648</v>
      </c>
      <c r="E657" s="34">
        <v>-1059437.5</v>
      </c>
      <c r="F657" s="34">
        <v>-1289750</v>
      </c>
      <c r="G657" s="34">
        <v>-138187.5</v>
      </c>
      <c r="H657" s="34">
        <v>-368500</v>
      </c>
      <c r="I657" s="34">
        <v>-598812.5</v>
      </c>
      <c r="J657" s="34">
        <v>-829125</v>
      </c>
      <c r="K657" s="34">
        <v>-1059437.5</v>
      </c>
      <c r="L657" s="34">
        <v>-1289750</v>
      </c>
      <c r="M657" s="34">
        <v>-138187.5</v>
      </c>
      <c r="N657" s="34">
        <v>-368500</v>
      </c>
      <c r="O657" s="34">
        <v>0</v>
      </c>
      <c r="P657" s="34">
        <v>0</v>
      </c>
      <c r="Q657" s="34">
        <v>0</v>
      </c>
    </row>
    <row r="658" spans="1:17" ht="15" thickBot="1" x14ac:dyDescent="0.4">
      <c r="A658" s="26" t="s">
        <v>50</v>
      </c>
      <c r="B658" s="26" t="s">
        <v>78</v>
      </c>
      <c r="C658" s="26">
        <v>228078</v>
      </c>
      <c r="D658" s="26" t="s">
        <v>649</v>
      </c>
      <c r="E658" s="34">
        <v>5708.33</v>
      </c>
      <c r="F658" s="34">
        <v>-165541.67000000001</v>
      </c>
      <c r="G658" s="34">
        <v>-336791.67</v>
      </c>
      <c r="H658" s="34">
        <v>-508041.67</v>
      </c>
      <c r="I658" s="34">
        <v>-679291.67</v>
      </c>
      <c r="J658" s="34">
        <v>-850541.67</v>
      </c>
      <c r="K658" s="34">
        <v>5708.33</v>
      </c>
      <c r="L658" s="34">
        <v>-165541.67000000001</v>
      </c>
      <c r="M658" s="34">
        <v>-336791.67</v>
      </c>
      <c r="N658" s="34">
        <v>-508041.67</v>
      </c>
      <c r="O658" s="34">
        <v>0</v>
      </c>
      <c r="P658" s="34">
        <v>0</v>
      </c>
      <c r="Q658" s="34">
        <v>0</v>
      </c>
    </row>
    <row r="659" spans="1:17" ht="15" thickBot="1" x14ac:dyDescent="0.4">
      <c r="A659" s="26" t="s">
        <v>50</v>
      </c>
      <c r="B659" s="26" t="s">
        <v>78</v>
      </c>
      <c r="C659" s="26">
        <v>228081</v>
      </c>
      <c r="D659" s="26" t="s">
        <v>650</v>
      </c>
      <c r="E659" s="34">
        <v>-444670</v>
      </c>
      <c r="F659" s="34">
        <v>-734845</v>
      </c>
      <c r="G659" s="34">
        <v>-1025020</v>
      </c>
      <c r="H659" s="34">
        <v>-1315195</v>
      </c>
      <c r="I659" s="34">
        <v>-1605370</v>
      </c>
      <c r="J659" s="34">
        <v>-154495</v>
      </c>
      <c r="K659" s="34">
        <v>-444670</v>
      </c>
      <c r="L659" s="34">
        <v>-734845</v>
      </c>
      <c r="M659" s="34">
        <v>-1025020</v>
      </c>
      <c r="N659" s="34">
        <v>-1315195</v>
      </c>
      <c r="O659" s="34">
        <v>0</v>
      </c>
      <c r="P659" s="34">
        <v>0</v>
      </c>
      <c r="Q659" s="34">
        <v>0</v>
      </c>
    </row>
    <row r="660" spans="1:17" ht="15" thickBot="1" x14ac:dyDescent="0.4">
      <c r="A660" s="26" t="s">
        <v>50</v>
      </c>
      <c r="B660" s="26" t="s">
        <v>78</v>
      </c>
      <c r="C660" s="26">
        <v>228084</v>
      </c>
      <c r="D660" s="26" t="s">
        <v>651</v>
      </c>
      <c r="E660" s="34">
        <v>-195295.08</v>
      </c>
      <c r="F660" s="34">
        <v>-326170.08</v>
      </c>
      <c r="G660" s="34">
        <v>-457045.08</v>
      </c>
      <c r="H660" s="34">
        <v>-587920.07999999996</v>
      </c>
      <c r="I660" s="34">
        <v>-718795.08</v>
      </c>
      <c r="J660" s="34">
        <v>-64420.08</v>
      </c>
      <c r="K660" s="34">
        <v>-195295.08</v>
      </c>
      <c r="L660" s="34">
        <v>-326170.08</v>
      </c>
      <c r="M660" s="34">
        <v>-457045.08</v>
      </c>
      <c r="N660" s="34">
        <v>-587920.07999999996</v>
      </c>
      <c r="O660" s="34">
        <v>0</v>
      </c>
      <c r="P660" s="34">
        <v>0</v>
      </c>
      <c r="Q660" s="34">
        <v>0</v>
      </c>
    </row>
    <row r="661" spans="1:17" ht="15" thickBot="1" x14ac:dyDescent="0.4">
      <c r="A661" s="26" t="s">
        <v>50</v>
      </c>
      <c r="B661" s="26" t="s">
        <v>78</v>
      </c>
      <c r="C661" s="26">
        <v>228087</v>
      </c>
      <c r="D661" s="26" t="s">
        <v>652</v>
      </c>
      <c r="E661" s="34">
        <v>-2025000</v>
      </c>
      <c r="F661" s="34">
        <v>-2475000</v>
      </c>
      <c r="G661" s="34">
        <v>-225000</v>
      </c>
      <c r="H661" s="34">
        <v>-675000</v>
      </c>
      <c r="I661" s="34">
        <v>-1125000</v>
      </c>
      <c r="J661" s="34">
        <v>-1575000</v>
      </c>
      <c r="K661" s="34">
        <v>-2025000</v>
      </c>
      <c r="L661" s="34">
        <v>-2475000</v>
      </c>
      <c r="M661" s="34">
        <v>-225000</v>
      </c>
      <c r="N661" s="34">
        <v>-675000</v>
      </c>
      <c r="O661" s="34">
        <v>0</v>
      </c>
      <c r="P661" s="34">
        <v>0</v>
      </c>
      <c r="Q661" s="34">
        <v>0</v>
      </c>
    </row>
    <row r="662" spans="1:17" ht="15" thickBot="1" x14ac:dyDescent="0.4">
      <c r="A662" s="26" t="s">
        <v>50</v>
      </c>
      <c r="B662" s="26" t="s">
        <v>78</v>
      </c>
      <c r="C662" s="26">
        <v>228089</v>
      </c>
      <c r="D662" s="26" t="s">
        <v>1275</v>
      </c>
      <c r="E662" s="34">
        <v>-452500</v>
      </c>
      <c r="F662" s="34">
        <v>-905000</v>
      </c>
      <c r="G662" s="34">
        <v>-1357500</v>
      </c>
      <c r="H662" s="34">
        <v>-1810000</v>
      </c>
      <c r="I662" s="34">
        <v>-2262500</v>
      </c>
      <c r="J662" s="34">
        <v>0</v>
      </c>
      <c r="K662" s="34">
        <v>-452500</v>
      </c>
      <c r="L662" s="34">
        <v>-905000</v>
      </c>
      <c r="M662" s="34">
        <v>-1357500</v>
      </c>
      <c r="N662" s="34">
        <v>-1810000</v>
      </c>
      <c r="O662" s="34">
        <v>0</v>
      </c>
      <c r="P662" s="34">
        <v>0</v>
      </c>
      <c r="Q662" s="34">
        <v>0</v>
      </c>
    </row>
    <row r="663" spans="1:17" ht="15" thickBot="1" x14ac:dyDescent="0.4">
      <c r="A663" s="26" t="s">
        <v>50</v>
      </c>
      <c r="B663" s="26" t="s">
        <v>78</v>
      </c>
      <c r="C663" s="26">
        <v>228090</v>
      </c>
      <c r="D663" s="26" t="s">
        <v>653</v>
      </c>
      <c r="E663" s="34">
        <v>-655785</v>
      </c>
      <c r="F663" s="34">
        <v>-989235</v>
      </c>
      <c r="G663" s="34">
        <v>-1500525</v>
      </c>
      <c r="H663" s="34">
        <v>-1833975</v>
      </c>
      <c r="I663" s="34">
        <v>-166725</v>
      </c>
      <c r="J663" s="34">
        <v>-500175</v>
      </c>
      <c r="K663" s="34">
        <v>-833625</v>
      </c>
      <c r="L663" s="34">
        <v>-1167075</v>
      </c>
      <c r="M663" s="34">
        <v>-1500525</v>
      </c>
      <c r="N663" s="34">
        <v>-1833975</v>
      </c>
      <c r="O663" s="34">
        <v>0</v>
      </c>
      <c r="P663" s="34">
        <v>0</v>
      </c>
      <c r="Q663" s="34">
        <v>0</v>
      </c>
    </row>
    <row r="664" spans="1:17" ht="15" thickBot="1" x14ac:dyDescent="0.4">
      <c r="A664" s="26" t="s">
        <v>50</v>
      </c>
      <c r="B664" s="26" t="s">
        <v>78</v>
      </c>
      <c r="C664" s="26">
        <v>228091</v>
      </c>
      <c r="D664" s="26" t="s">
        <v>654</v>
      </c>
      <c r="E664" s="34">
        <v>-2230666.6800000002</v>
      </c>
      <c r="F664" s="34">
        <v>-2788333.35</v>
      </c>
      <c r="G664" s="34">
        <v>-0.02</v>
      </c>
      <c r="H664" s="34">
        <v>-557666.68999999994</v>
      </c>
      <c r="I664" s="34">
        <v>-1115333.3600000001</v>
      </c>
      <c r="J664" s="34">
        <v>-1673000.03</v>
      </c>
      <c r="K664" s="34">
        <v>-2230666.7000000002</v>
      </c>
      <c r="L664" s="34">
        <v>-2788333.37</v>
      </c>
      <c r="M664" s="34">
        <v>-0.04</v>
      </c>
      <c r="N664" s="34">
        <v>-557666.71</v>
      </c>
      <c r="O664" s="34">
        <v>0</v>
      </c>
      <c r="P664" s="34">
        <v>0</v>
      </c>
      <c r="Q664" s="34">
        <v>0</v>
      </c>
    </row>
    <row r="665" spans="1:17" ht="15" thickBot="1" x14ac:dyDescent="0.4">
      <c r="A665" s="26" t="s">
        <v>50</v>
      </c>
      <c r="B665" s="26" t="s">
        <v>78</v>
      </c>
      <c r="C665" s="26">
        <v>228093</v>
      </c>
      <c r="D665" s="26" t="s">
        <v>655</v>
      </c>
      <c r="E665" s="34">
        <v>-0.02</v>
      </c>
      <c r="F665" s="34">
        <v>-0.02</v>
      </c>
      <c r="G665" s="34">
        <v>-0.02</v>
      </c>
      <c r="H665" s="34">
        <v>-0.02</v>
      </c>
      <c r="I665" s="34">
        <v>-0.02</v>
      </c>
      <c r="J665" s="34">
        <v>-0.02</v>
      </c>
      <c r="K665" s="34">
        <v>-0.02</v>
      </c>
      <c r="L665" s="34">
        <v>-0.02</v>
      </c>
      <c r="M665" s="34">
        <v>-0.02</v>
      </c>
      <c r="N665" s="34">
        <v>-0.02</v>
      </c>
      <c r="O665" s="34">
        <v>-0.02</v>
      </c>
      <c r="P665" s="34">
        <v>-0.02</v>
      </c>
      <c r="Q665" s="34">
        <v>-0.02</v>
      </c>
    </row>
    <row r="666" spans="1:17" ht="15" thickBot="1" x14ac:dyDescent="0.4">
      <c r="A666" s="26" t="s">
        <v>50</v>
      </c>
      <c r="B666" s="26" t="s">
        <v>78</v>
      </c>
      <c r="C666" s="26">
        <v>232005</v>
      </c>
      <c r="D666" s="26" t="s">
        <v>656</v>
      </c>
      <c r="E666" s="34">
        <v>0</v>
      </c>
      <c r="F666" s="34">
        <v>0</v>
      </c>
      <c r="G666" s="34">
        <v>-22789176.059999999</v>
      </c>
      <c r="H666" s="34">
        <v>0</v>
      </c>
      <c r="I666" s="34">
        <v>0</v>
      </c>
      <c r="J666" s="34">
        <v>-19814139.23</v>
      </c>
      <c r="K666" s="34">
        <v>0</v>
      </c>
      <c r="L666" s="34">
        <v>0</v>
      </c>
      <c r="M666" s="34">
        <v>-18288043.789999999</v>
      </c>
      <c r="N666" s="34">
        <v>0</v>
      </c>
      <c r="O666" s="34">
        <v>0</v>
      </c>
      <c r="P666" s="34">
        <v>-14782839.02</v>
      </c>
      <c r="Q666" s="34">
        <v>-14782839.02</v>
      </c>
    </row>
    <row r="667" spans="1:17" ht="15" thickBot="1" x14ac:dyDescent="0.4">
      <c r="A667" s="26" t="s">
        <v>50</v>
      </c>
      <c r="B667" s="26" t="s">
        <v>78</v>
      </c>
      <c r="C667" s="26">
        <v>232010</v>
      </c>
      <c r="D667" s="26" t="s">
        <v>657</v>
      </c>
      <c r="E667" s="34">
        <v>-3100000</v>
      </c>
      <c r="F667" s="34">
        <v>-3100000</v>
      </c>
      <c r="G667" s="34">
        <v>-3100000</v>
      </c>
      <c r="H667" s="34">
        <v>-3100000</v>
      </c>
      <c r="I667" s="34">
        <v>-3100000</v>
      </c>
      <c r="J667" s="34">
        <v>-3100000</v>
      </c>
      <c r="K667" s="34">
        <v>-3100000</v>
      </c>
      <c r="L667" s="34">
        <v>-3100000</v>
      </c>
      <c r="M667" s="34">
        <v>-3100000</v>
      </c>
      <c r="N667" s="34">
        <v>-3100000</v>
      </c>
      <c r="O667" s="34">
        <v>-3100000</v>
      </c>
      <c r="P667" s="34">
        <v>-3100000</v>
      </c>
      <c r="Q667" s="34">
        <v>-3100000</v>
      </c>
    </row>
    <row r="668" spans="1:17" ht="15" thickBot="1" x14ac:dyDescent="0.4">
      <c r="A668" s="26" t="s">
        <v>50</v>
      </c>
      <c r="B668" s="26" t="s">
        <v>78</v>
      </c>
      <c r="C668" s="26">
        <v>232015</v>
      </c>
      <c r="D668" s="26" t="s">
        <v>658</v>
      </c>
      <c r="E668" s="34">
        <v>-375000</v>
      </c>
      <c r="F668" s="34">
        <v>-375000</v>
      </c>
      <c r="G668" s="34">
        <v>-375000</v>
      </c>
      <c r="H668" s="34">
        <v>-375000</v>
      </c>
      <c r="I668" s="34">
        <v>-375000</v>
      </c>
      <c r="J668" s="34">
        <v>-375000</v>
      </c>
      <c r="K668" s="34">
        <v>-375000</v>
      </c>
      <c r="L668" s="34">
        <v>-375000</v>
      </c>
      <c r="M668" s="34">
        <v>-375000</v>
      </c>
      <c r="N668" s="34">
        <v>-375000</v>
      </c>
      <c r="O668" s="34">
        <v>-375000</v>
      </c>
      <c r="P668" s="34">
        <v>-375000</v>
      </c>
      <c r="Q668" s="34">
        <v>-375000</v>
      </c>
    </row>
    <row r="669" spans="1:17" ht="15" thickBot="1" x14ac:dyDescent="0.4">
      <c r="A669" s="26" t="s">
        <v>50</v>
      </c>
      <c r="B669" s="26" t="s">
        <v>78</v>
      </c>
      <c r="C669" s="26">
        <v>232020</v>
      </c>
      <c r="D669" s="26" t="s">
        <v>659</v>
      </c>
      <c r="E669" s="34">
        <v>-1653131</v>
      </c>
      <c r="F669" s="34">
        <v>-1456927</v>
      </c>
      <c r="G669" s="34">
        <v>-1361523</v>
      </c>
      <c r="H669" s="34">
        <v>-1296890</v>
      </c>
      <c r="I669" s="34">
        <v>-1310975</v>
      </c>
      <c r="J669" s="34">
        <v>-1365536</v>
      </c>
      <c r="K669" s="34">
        <v>-1440456</v>
      </c>
      <c r="L669" s="34">
        <v>-1524826</v>
      </c>
      <c r="M669" s="34">
        <v>-1574070</v>
      </c>
      <c r="N669" s="34">
        <v>-1569982</v>
      </c>
      <c r="O669" s="34">
        <v>-1454502</v>
      </c>
      <c r="P669" s="34">
        <v>-1251203</v>
      </c>
      <c r="Q669" s="34">
        <v>-1251203</v>
      </c>
    </row>
    <row r="670" spans="1:17" ht="15" thickBot="1" x14ac:dyDescent="0.4">
      <c r="A670" s="26" t="s">
        <v>50</v>
      </c>
      <c r="B670" s="26" t="s">
        <v>78</v>
      </c>
      <c r="C670" s="26">
        <v>232025</v>
      </c>
      <c r="D670" s="26" t="s">
        <v>660</v>
      </c>
      <c r="E670" s="34">
        <v>-1116284</v>
      </c>
      <c r="F670" s="34">
        <v>-571360</v>
      </c>
      <c r="G670" s="34">
        <v>-306391</v>
      </c>
      <c r="H670" s="34">
        <v>-126885</v>
      </c>
      <c r="I670" s="34">
        <v>-166004</v>
      </c>
      <c r="J670" s="34">
        <v>-317539</v>
      </c>
      <c r="K670" s="34">
        <v>-525617</v>
      </c>
      <c r="L670" s="34">
        <v>-759941</v>
      </c>
      <c r="M670" s="34">
        <v>-896707</v>
      </c>
      <c r="N670" s="34">
        <v>-885354</v>
      </c>
      <c r="O670" s="34">
        <v>-564627</v>
      </c>
      <c r="P670" s="34">
        <v>0</v>
      </c>
      <c r="Q670" s="34">
        <v>0</v>
      </c>
    </row>
    <row r="671" spans="1:17" ht="15" thickBot="1" x14ac:dyDescent="0.4">
      <c r="A671" s="26" t="s">
        <v>50</v>
      </c>
      <c r="B671" s="26" t="s">
        <v>78</v>
      </c>
      <c r="C671" s="26">
        <v>232030</v>
      </c>
      <c r="D671" s="26" t="s">
        <v>661</v>
      </c>
      <c r="E671" s="34">
        <v>-23540606.350000001</v>
      </c>
      <c r="F671" s="34">
        <v>-15900792.33</v>
      </c>
      <c r="G671" s="34">
        <v>-18279507.260000002</v>
      </c>
      <c r="H671" s="34">
        <v>-19991216.850000001</v>
      </c>
      <c r="I671" s="34">
        <v>-21041868.899999999</v>
      </c>
      <c r="J671" s="34">
        <v>-22069020.850000001</v>
      </c>
      <c r="K671" s="34">
        <v>-24417510.43</v>
      </c>
      <c r="L671" s="34">
        <v>-26882118.850000001</v>
      </c>
      <c r="M671" s="34">
        <v>-28006077.84</v>
      </c>
      <c r="N671" s="34">
        <v>-29168193.789999999</v>
      </c>
      <c r="O671" s="34">
        <v>-29168193.789999999</v>
      </c>
      <c r="P671" s="34">
        <v>-29168193.789999999</v>
      </c>
      <c r="Q671" s="34">
        <v>-29168193.789999999</v>
      </c>
    </row>
    <row r="672" spans="1:17" ht="15" thickBot="1" x14ac:dyDescent="0.4">
      <c r="A672" s="26" t="s">
        <v>50</v>
      </c>
      <c r="B672" s="26" t="s">
        <v>78</v>
      </c>
      <c r="C672" s="26">
        <v>232035</v>
      </c>
      <c r="D672" s="26" t="s">
        <v>662</v>
      </c>
      <c r="E672" s="34">
        <v>-195023.05</v>
      </c>
      <c r="F672" s="34">
        <v>-514401.39</v>
      </c>
      <c r="G672" s="34">
        <v>-760071.94</v>
      </c>
      <c r="H672" s="34">
        <v>-963345.34</v>
      </c>
      <c r="I672" s="34">
        <v>-1110796.1000000001</v>
      </c>
      <c r="J672" s="34">
        <v>-1257697.3899999999</v>
      </c>
      <c r="K672" s="34">
        <v>-1509314.66</v>
      </c>
      <c r="L672" s="34">
        <v>-1773751.01</v>
      </c>
      <c r="M672" s="34">
        <v>-1932050.45</v>
      </c>
      <c r="N672" s="34">
        <v>-2090920.54</v>
      </c>
      <c r="O672" s="34">
        <v>-2264260.2200000002</v>
      </c>
      <c r="P672" s="34">
        <v>-2414845.64</v>
      </c>
      <c r="Q672" s="34">
        <v>-2414845.64</v>
      </c>
    </row>
    <row r="673" spans="1:17" ht="15" thickBot="1" x14ac:dyDescent="0.4">
      <c r="A673" s="26" t="s">
        <v>50</v>
      </c>
      <c r="B673" s="26" t="s">
        <v>78</v>
      </c>
      <c r="C673" s="26">
        <v>232040</v>
      </c>
      <c r="D673" s="26" t="s">
        <v>663</v>
      </c>
      <c r="E673" s="34">
        <v>0.04</v>
      </c>
      <c r="F673" s="34">
        <v>0.04</v>
      </c>
      <c r="G673" s="34">
        <v>0.04</v>
      </c>
      <c r="H673" s="34">
        <v>0.04</v>
      </c>
      <c r="I673" s="34">
        <v>0.04</v>
      </c>
      <c r="J673" s="34">
        <v>0.04</v>
      </c>
      <c r="K673" s="34">
        <v>0.04</v>
      </c>
      <c r="L673" s="34">
        <v>0.04</v>
      </c>
      <c r="M673" s="34">
        <v>0.04</v>
      </c>
      <c r="N673" s="34">
        <v>0.04</v>
      </c>
      <c r="O673" s="34">
        <v>0.04</v>
      </c>
      <c r="P673" s="34">
        <v>0.04</v>
      </c>
      <c r="Q673" s="34">
        <v>0.04</v>
      </c>
    </row>
    <row r="674" spans="1:17" ht="15" thickBot="1" x14ac:dyDescent="0.4">
      <c r="A674" s="26" t="s">
        <v>50</v>
      </c>
      <c r="B674" s="26" t="s">
        <v>78</v>
      </c>
      <c r="C674" s="26">
        <v>232045</v>
      </c>
      <c r="D674" s="26" t="s">
        <v>664</v>
      </c>
      <c r="E674" s="34">
        <v>0.7</v>
      </c>
      <c r="F674" s="34">
        <v>0.7</v>
      </c>
      <c r="G674" s="34">
        <v>0.7</v>
      </c>
      <c r="H674" s="34">
        <v>0.7</v>
      </c>
      <c r="I674" s="34">
        <v>0.7</v>
      </c>
      <c r="J674" s="34">
        <v>0.7</v>
      </c>
      <c r="K674" s="34">
        <v>0.7</v>
      </c>
      <c r="L674" s="34">
        <v>0.7</v>
      </c>
      <c r="M674" s="34">
        <v>0.7</v>
      </c>
      <c r="N674" s="34">
        <v>0.7</v>
      </c>
      <c r="O674" s="34">
        <v>0.7</v>
      </c>
      <c r="P674" s="34">
        <v>0.7</v>
      </c>
      <c r="Q674" s="34">
        <v>0.7</v>
      </c>
    </row>
    <row r="675" spans="1:17" ht="15" thickBot="1" x14ac:dyDescent="0.4">
      <c r="A675" s="26" t="s">
        <v>50</v>
      </c>
      <c r="B675" s="26" t="s">
        <v>78</v>
      </c>
      <c r="C675" s="26">
        <v>232050</v>
      </c>
      <c r="D675" s="26" t="s">
        <v>665</v>
      </c>
      <c r="E675" s="34">
        <v>-269934.17</v>
      </c>
      <c r="F675" s="34">
        <v>-198850.77</v>
      </c>
      <c r="G675" s="34">
        <v>-126848.9</v>
      </c>
      <c r="H675" s="34">
        <v>-74133.919999999998</v>
      </c>
      <c r="I675" s="34">
        <v>-44049.27</v>
      </c>
      <c r="J675" s="34">
        <v>-26638.19</v>
      </c>
      <c r="K675" s="34">
        <v>-12379.43</v>
      </c>
      <c r="L675" s="34">
        <v>70.92</v>
      </c>
      <c r="M675" s="34">
        <v>13471.39</v>
      </c>
      <c r="N675" s="34">
        <v>31093.73</v>
      </c>
      <c r="O675" s="34">
        <v>51404.78</v>
      </c>
      <c r="P675" s="34">
        <v>45404.160000000003</v>
      </c>
      <c r="Q675" s="34">
        <v>45404.160000000003</v>
      </c>
    </row>
    <row r="676" spans="1:17" ht="15" thickBot="1" x14ac:dyDescent="0.4">
      <c r="A676" s="26" t="s">
        <v>50</v>
      </c>
      <c r="B676" s="26" t="s">
        <v>78</v>
      </c>
      <c r="C676" s="26">
        <v>232055</v>
      </c>
      <c r="D676" s="26" t="s">
        <v>2869</v>
      </c>
      <c r="E676" s="34">
        <v>0</v>
      </c>
      <c r="F676" s="34">
        <v>0</v>
      </c>
      <c r="G676" s="34">
        <v>0</v>
      </c>
      <c r="H676" s="34">
        <v>0</v>
      </c>
      <c r="I676" s="34">
        <v>0</v>
      </c>
      <c r="J676" s="34">
        <v>0</v>
      </c>
      <c r="K676" s="34">
        <v>0</v>
      </c>
      <c r="L676" s="34">
        <v>0</v>
      </c>
      <c r="M676" s="34">
        <v>-10018775.689999999</v>
      </c>
      <c r="N676" s="34">
        <v>-10055335.869999999</v>
      </c>
      <c r="O676" s="34">
        <v>-10092029.470000001</v>
      </c>
      <c r="P676" s="34">
        <v>-17198669.16</v>
      </c>
      <c r="Q676" s="34">
        <v>-17198669.16</v>
      </c>
    </row>
    <row r="677" spans="1:17" ht="15" thickBot="1" x14ac:dyDescent="0.4">
      <c r="A677" s="26" t="s">
        <v>50</v>
      </c>
      <c r="B677" s="26" t="s">
        <v>78</v>
      </c>
      <c r="C677" s="26">
        <v>232060</v>
      </c>
      <c r="D677" s="26" t="s">
        <v>666</v>
      </c>
      <c r="E677" s="34">
        <v>-553385.41</v>
      </c>
      <c r="F677" s="34">
        <v>-773731.68</v>
      </c>
      <c r="G677" s="34">
        <v>-779418.26</v>
      </c>
      <c r="H677" s="34">
        <v>-785451.83</v>
      </c>
      <c r="I677" s="34">
        <v>-791841.73</v>
      </c>
      <c r="J677" s="34">
        <v>-796352.59</v>
      </c>
      <c r="K677" s="34">
        <v>-800889.14</v>
      </c>
      <c r="L677" s="34">
        <v>-805451.54</v>
      </c>
      <c r="M677" s="34">
        <v>-810039.93</v>
      </c>
      <c r="N677" s="34">
        <v>-814954.86</v>
      </c>
      <c r="O677" s="34">
        <v>-592.47</v>
      </c>
      <c r="P677" s="34">
        <v>-5328.29</v>
      </c>
      <c r="Q677" s="34">
        <v>-5328.29</v>
      </c>
    </row>
    <row r="678" spans="1:17" ht="15" thickBot="1" x14ac:dyDescent="0.4">
      <c r="A678" s="26" t="s">
        <v>50</v>
      </c>
      <c r="B678" s="26" t="s">
        <v>78</v>
      </c>
      <c r="C678" s="26">
        <v>232065</v>
      </c>
      <c r="D678" s="26" t="s">
        <v>667</v>
      </c>
      <c r="E678" s="34">
        <v>-86694.89</v>
      </c>
      <c r="F678" s="34">
        <v>-64397.51</v>
      </c>
      <c r="G678" s="34">
        <v>-42560.35</v>
      </c>
      <c r="H678" s="34">
        <v>-25819.8</v>
      </c>
      <c r="I678" s="34">
        <v>-17138.78</v>
      </c>
      <c r="J678" s="34">
        <v>-12509.76</v>
      </c>
      <c r="K678" s="34">
        <v>-8830.09</v>
      </c>
      <c r="L678" s="34">
        <v>-5742.2</v>
      </c>
      <c r="M678" s="34">
        <v>-2401.96</v>
      </c>
      <c r="N678" s="34">
        <v>2470.0700000000002</v>
      </c>
      <c r="O678" s="34">
        <v>-781886.91</v>
      </c>
      <c r="P678" s="34">
        <v>-676396.13</v>
      </c>
      <c r="Q678" s="34">
        <v>-676396.13</v>
      </c>
    </row>
    <row r="679" spans="1:17" ht="15" thickBot="1" x14ac:dyDescent="0.4">
      <c r="A679" s="26" t="s">
        <v>50</v>
      </c>
      <c r="B679" s="26" t="s">
        <v>78</v>
      </c>
      <c r="C679" s="26">
        <v>232075</v>
      </c>
      <c r="D679" s="26" t="s">
        <v>668</v>
      </c>
      <c r="E679" s="34">
        <v>-0.01</v>
      </c>
      <c r="F679" s="34">
        <v>-0.01</v>
      </c>
      <c r="G679" s="34">
        <v>-0.01</v>
      </c>
      <c r="H679" s="34">
        <v>-0.01</v>
      </c>
      <c r="I679" s="34">
        <v>-0.01</v>
      </c>
      <c r="J679" s="34">
        <v>-0.01</v>
      </c>
      <c r="K679" s="34">
        <v>-0.01</v>
      </c>
      <c r="L679" s="34">
        <v>-0.01</v>
      </c>
      <c r="M679" s="34">
        <v>-0.01</v>
      </c>
      <c r="N679" s="34">
        <v>-0.01</v>
      </c>
      <c r="O679" s="34">
        <v>0</v>
      </c>
      <c r="P679" s="34">
        <v>0</v>
      </c>
      <c r="Q679" s="34">
        <v>0</v>
      </c>
    </row>
    <row r="680" spans="1:17" ht="15" thickBot="1" x14ac:dyDescent="0.4">
      <c r="A680" s="26" t="s">
        <v>50</v>
      </c>
      <c r="B680" s="26" t="s">
        <v>78</v>
      </c>
      <c r="C680" s="26">
        <v>232080</v>
      </c>
      <c r="D680" s="26" t="s">
        <v>669</v>
      </c>
      <c r="E680" s="34">
        <v>-32000</v>
      </c>
      <c r="F680" s="34">
        <v>-32000</v>
      </c>
      <c r="G680" s="34">
        <v>-32000</v>
      </c>
      <c r="H680" s="34">
        <v>-32000</v>
      </c>
      <c r="I680" s="34">
        <v>-32000</v>
      </c>
      <c r="J680" s="34">
        <v>-32000</v>
      </c>
      <c r="K680" s="34">
        <v>-32000</v>
      </c>
      <c r="L680" s="34">
        <v>-32000</v>
      </c>
      <c r="M680" s="34">
        <v>-32000</v>
      </c>
      <c r="N680" s="34">
        <v>-32000</v>
      </c>
      <c r="O680" s="34">
        <v>0</v>
      </c>
      <c r="P680" s="34">
        <v>0</v>
      </c>
      <c r="Q680" s="34">
        <v>0</v>
      </c>
    </row>
    <row r="681" spans="1:17" ht="15" thickBot="1" x14ac:dyDescent="0.4">
      <c r="A681" s="26" t="s">
        <v>50</v>
      </c>
      <c r="B681" s="26" t="s">
        <v>78</v>
      </c>
      <c r="C681" s="26">
        <v>232092</v>
      </c>
      <c r="D681" s="26" t="s">
        <v>2870</v>
      </c>
      <c r="E681" s="34">
        <v>0</v>
      </c>
      <c r="F681" s="34">
        <v>0</v>
      </c>
      <c r="G681" s="34">
        <v>0</v>
      </c>
      <c r="H681" s="34">
        <v>0</v>
      </c>
      <c r="I681" s="34">
        <v>0</v>
      </c>
      <c r="J681" s="34">
        <v>0</v>
      </c>
      <c r="K681" s="34">
        <v>0</v>
      </c>
      <c r="L681" s="34">
        <v>0</v>
      </c>
      <c r="M681" s="34">
        <v>0</v>
      </c>
      <c r="N681" s="34">
        <v>0</v>
      </c>
      <c r="O681" s="34">
        <v>0</v>
      </c>
      <c r="P681" s="34">
        <v>-3780.31</v>
      </c>
      <c r="Q681" s="34">
        <v>-3780.31</v>
      </c>
    </row>
    <row r="682" spans="1:17" ht="15" thickBot="1" x14ac:dyDescent="0.4">
      <c r="A682" s="26" t="s">
        <v>50</v>
      </c>
      <c r="B682" s="26" t="s">
        <v>78</v>
      </c>
      <c r="C682" s="26">
        <v>232093</v>
      </c>
      <c r="D682" s="26" t="s">
        <v>2871</v>
      </c>
      <c r="E682" s="34">
        <v>0</v>
      </c>
      <c r="F682" s="34">
        <v>0</v>
      </c>
      <c r="G682" s="34">
        <v>0</v>
      </c>
      <c r="H682" s="34">
        <v>0</v>
      </c>
      <c r="I682" s="34">
        <v>0</v>
      </c>
      <c r="J682" s="34">
        <v>0</v>
      </c>
      <c r="K682" s="34">
        <v>0</v>
      </c>
      <c r="L682" s="34">
        <v>0</v>
      </c>
      <c r="M682" s="34">
        <v>0</v>
      </c>
      <c r="N682" s="34">
        <v>0</v>
      </c>
      <c r="O682" s="34">
        <v>0</v>
      </c>
      <c r="P682" s="34">
        <v>-20745.689999999999</v>
      </c>
      <c r="Q682" s="34">
        <v>-20745.689999999999</v>
      </c>
    </row>
    <row r="683" spans="1:17" ht="15" thickBot="1" x14ac:dyDescent="0.4">
      <c r="A683" s="26" t="s">
        <v>50</v>
      </c>
      <c r="B683" s="26" t="s">
        <v>78</v>
      </c>
      <c r="C683" s="26">
        <v>232095</v>
      </c>
      <c r="D683" s="26" t="s">
        <v>671</v>
      </c>
      <c r="E683" s="34">
        <v>-665889.76</v>
      </c>
      <c r="F683" s="34">
        <v>-665889.76</v>
      </c>
      <c r="G683" s="34">
        <v>-651763.52</v>
      </c>
      <c r="H683" s="34">
        <v>0</v>
      </c>
      <c r="I683" s="34">
        <v>0</v>
      </c>
      <c r="J683" s="34">
        <v>-637910.96</v>
      </c>
      <c r="K683" s="34">
        <v>0</v>
      </c>
      <c r="L683" s="34">
        <v>0</v>
      </c>
      <c r="M683" s="34">
        <v>-625195.91</v>
      </c>
      <c r="N683" s="34">
        <v>0</v>
      </c>
      <c r="O683" s="34">
        <v>0</v>
      </c>
      <c r="P683" s="34">
        <v>-615043.11</v>
      </c>
      <c r="Q683" s="34">
        <v>-615043.11</v>
      </c>
    </row>
    <row r="684" spans="1:17" ht="15" thickBot="1" x14ac:dyDescent="0.4">
      <c r="A684" s="26" t="s">
        <v>50</v>
      </c>
      <c r="B684" s="26" t="s">
        <v>78</v>
      </c>
      <c r="C684" s="26">
        <v>232405</v>
      </c>
      <c r="D684" s="26" t="s">
        <v>672</v>
      </c>
      <c r="E684" s="34">
        <v>-192557126.19</v>
      </c>
      <c r="F684" s="34">
        <v>-192557126.19</v>
      </c>
      <c r="G684" s="34">
        <v>-7040541.4100000001</v>
      </c>
      <c r="H684" s="34">
        <v>-7040541.4100000001</v>
      </c>
      <c r="I684" s="34">
        <v>-7040541.4100000001</v>
      </c>
      <c r="J684" s="34">
        <v>-6471763</v>
      </c>
      <c r="K684" s="34">
        <v>-6471763</v>
      </c>
      <c r="L684" s="34">
        <v>-6471763</v>
      </c>
      <c r="M684" s="34">
        <v>-14688201.85</v>
      </c>
      <c r="N684" s="34">
        <v>-14688201.85</v>
      </c>
      <c r="O684" s="34">
        <v>-14688201.85</v>
      </c>
      <c r="P684" s="34">
        <v>-4558907.37</v>
      </c>
      <c r="Q684" s="34">
        <v>-4558907.37</v>
      </c>
    </row>
    <row r="685" spans="1:17" ht="15" thickBot="1" x14ac:dyDescent="0.4">
      <c r="A685" s="26" t="s">
        <v>50</v>
      </c>
      <c r="B685" s="26" t="s">
        <v>78</v>
      </c>
      <c r="C685" s="26">
        <v>232410</v>
      </c>
      <c r="D685" s="26" t="s">
        <v>672</v>
      </c>
      <c r="E685" s="34">
        <v>-1264521</v>
      </c>
      <c r="F685" s="34">
        <v>-1264521</v>
      </c>
      <c r="G685" s="34">
        <v>-1762663</v>
      </c>
      <c r="H685" s="34">
        <v>-1762663</v>
      </c>
      <c r="I685" s="34">
        <v>-1762663</v>
      </c>
      <c r="J685" s="34">
        <v>-5160323</v>
      </c>
      <c r="K685" s="34">
        <v>-5160323</v>
      </c>
      <c r="L685" s="34">
        <v>-5160323</v>
      </c>
      <c r="M685" s="34">
        <v>-7931304</v>
      </c>
      <c r="N685" s="34">
        <v>-7931304</v>
      </c>
      <c r="O685" s="34">
        <v>-7931304</v>
      </c>
      <c r="P685" s="34">
        <v>-6596193</v>
      </c>
      <c r="Q685" s="34">
        <v>-6596193</v>
      </c>
    </row>
    <row r="686" spans="1:17" ht="15" thickBot="1" x14ac:dyDescent="0.4">
      <c r="A686" s="26" t="s">
        <v>50</v>
      </c>
      <c r="B686" s="26" t="s">
        <v>78</v>
      </c>
      <c r="C686" s="26">
        <v>232415</v>
      </c>
      <c r="D686" s="26" t="s">
        <v>673</v>
      </c>
      <c r="E686" s="34">
        <v>-414825</v>
      </c>
      <c r="F686" s="34">
        <v>-414825</v>
      </c>
      <c r="G686" s="34">
        <v>-87105</v>
      </c>
      <c r="H686" s="34">
        <v>-87105</v>
      </c>
      <c r="I686" s="34">
        <v>-87105</v>
      </c>
      <c r="J686" s="34">
        <v>-59185</v>
      </c>
      <c r="K686" s="34">
        <v>-59185</v>
      </c>
      <c r="L686" s="34">
        <v>-59185</v>
      </c>
      <c r="M686" s="34">
        <v>-59139</v>
      </c>
      <c r="N686" s="34">
        <v>-59139</v>
      </c>
      <c r="O686" s="34">
        <v>-59139</v>
      </c>
      <c r="P686" s="34">
        <v>-29042</v>
      </c>
      <c r="Q686" s="34">
        <v>-29042</v>
      </c>
    </row>
    <row r="687" spans="1:17" ht="15" thickBot="1" x14ac:dyDescent="0.4">
      <c r="A687" s="26" t="s">
        <v>50</v>
      </c>
      <c r="B687" s="26" t="s">
        <v>78</v>
      </c>
      <c r="C687" s="26">
        <v>236005</v>
      </c>
      <c r="D687" s="26" t="s">
        <v>674</v>
      </c>
      <c r="E687" s="34">
        <v>-26115266.690000001</v>
      </c>
      <c r="F687" s="34">
        <v>-26115266.690000001</v>
      </c>
      <c r="G687" s="34">
        <v>-43612555.950000003</v>
      </c>
      <c r="H687" s="34">
        <v>-43612555.950000003</v>
      </c>
      <c r="I687" s="34">
        <v>-43612555.950000003</v>
      </c>
      <c r="J687" s="34">
        <v>-37923533</v>
      </c>
      <c r="K687" s="34">
        <v>-37923533</v>
      </c>
      <c r="L687" s="34">
        <v>-37923533</v>
      </c>
      <c r="M687" s="34">
        <v>-40122757.399999999</v>
      </c>
      <c r="N687" s="34">
        <v>-40122757.399999999</v>
      </c>
      <c r="O687" s="34">
        <v>-40122757.399999999</v>
      </c>
      <c r="P687" s="34">
        <v>-93980234.650000006</v>
      </c>
      <c r="Q687" s="34">
        <v>-93980234.650000006</v>
      </c>
    </row>
    <row r="688" spans="1:17" ht="15" thickBot="1" x14ac:dyDescent="0.4">
      <c r="A688" s="26" t="s">
        <v>50</v>
      </c>
      <c r="B688" s="26" t="s">
        <v>78</v>
      </c>
      <c r="C688" s="26">
        <v>236010</v>
      </c>
      <c r="D688" s="26" t="s">
        <v>675</v>
      </c>
      <c r="E688" s="34">
        <v>-2612260</v>
      </c>
      <c r="F688" s="34">
        <v>-2612260</v>
      </c>
      <c r="G688" s="34">
        <v>-757159</v>
      </c>
      <c r="H688" s="34">
        <v>-757159</v>
      </c>
      <c r="I688" s="34">
        <v>-757159</v>
      </c>
      <c r="J688" s="34">
        <v>-4211506</v>
      </c>
      <c r="K688" s="34">
        <v>-4211506</v>
      </c>
      <c r="L688" s="34">
        <v>-4211506</v>
      </c>
      <c r="M688" s="34">
        <v>-6480554</v>
      </c>
      <c r="N688" s="34">
        <v>-6480554</v>
      </c>
      <c r="O688" s="34">
        <v>-6480554</v>
      </c>
      <c r="P688" s="34">
        <v>-4681079</v>
      </c>
      <c r="Q688" s="34">
        <v>-4681079</v>
      </c>
    </row>
    <row r="689" spans="1:17" ht="15" thickBot="1" x14ac:dyDescent="0.4">
      <c r="A689" s="26" t="s">
        <v>50</v>
      </c>
      <c r="B689" s="26" t="s">
        <v>78</v>
      </c>
      <c r="C689" s="26">
        <v>236015</v>
      </c>
      <c r="D689" s="26" t="s">
        <v>676</v>
      </c>
      <c r="E689" s="34">
        <v>0</v>
      </c>
      <c r="F689" s="34">
        <v>0</v>
      </c>
      <c r="G689" s="34">
        <v>0</v>
      </c>
      <c r="H689" s="34">
        <v>0</v>
      </c>
      <c r="I689" s="34">
        <v>0</v>
      </c>
      <c r="J689" s="34">
        <v>0</v>
      </c>
      <c r="K689" s="34">
        <v>0</v>
      </c>
      <c r="L689" s="34">
        <v>0</v>
      </c>
      <c r="M689" s="34">
        <v>0</v>
      </c>
      <c r="N689" s="34">
        <v>0</v>
      </c>
      <c r="O689" s="34">
        <v>0</v>
      </c>
      <c r="P689" s="34">
        <v>0</v>
      </c>
      <c r="Q689" s="34">
        <v>0</v>
      </c>
    </row>
    <row r="690" spans="1:17" ht="15" thickBot="1" x14ac:dyDescent="0.4">
      <c r="A690" s="26" t="s">
        <v>50</v>
      </c>
      <c r="B690" s="26" t="s">
        <v>78</v>
      </c>
      <c r="C690" s="26">
        <v>240005</v>
      </c>
      <c r="D690" s="26" t="s">
        <v>677</v>
      </c>
      <c r="E690" s="34">
        <v>-1500101.3</v>
      </c>
      <c r="F690" s="34">
        <v>-1518960.78</v>
      </c>
      <c r="G690" s="34">
        <v>-1537945.8</v>
      </c>
      <c r="H690" s="34">
        <v>-1557057.12</v>
      </c>
      <c r="I690" s="34">
        <v>-1578674.76</v>
      </c>
      <c r="J690" s="34">
        <v>-1598404.66</v>
      </c>
      <c r="K690" s="34">
        <v>-1618270.38</v>
      </c>
      <c r="L690" s="34">
        <v>-1638267.71</v>
      </c>
      <c r="M690" s="34">
        <v>-1658397.47</v>
      </c>
      <c r="N690" s="34">
        <v>-1243424.73</v>
      </c>
      <c r="O690" s="34">
        <v>-2114226.62</v>
      </c>
      <c r="P690" s="34">
        <v>-2127767.2599999998</v>
      </c>
      <c r="Q690" s="34">
        <v>-2127767.2599999998</v>
      </c>
    </row>
    <row r="691" spans="1:17" ht="15" thickBot="1" x14ac:dyDescent="0.4">
      <c r="A691" s="26" t="s">
        <v>50</v>
      </c>
      <c r="B691" s="26" t="s">
        <v>78</v>
      </c>
      <c r="C691" s="26">
        <v>248003</v>
      </c>
      <c r="D691" s="26" t="s">
        <v>678</v>
      </c>
      <c r="E691" s="34">
        <v>-2198109</v>
      </c>
      <c r="F691" s="34">
        <v>-2198109</v>
      </c>
      <c r="G691" s="34">
        <v>-2198109</v>
      </c>
      <c r="H691" s="34">
        <v>-2198109</v>
      </c>
      <c r="I691" s="34">
        <v>-2198109</v>
      </c>
      <c r="J691" s="34">
        <v>-2198109</v>
      </c>
      <c r="K691" s="34">
        <v>-2198109</v>
      </c>
      <c r="L691" s="34">
        <v>-2198109</v>
      </c>
      <c r="M691" s="34">
        <v>-2198109</v>
      </c>
      <c r="N691" s="34">
        <v>-2198109</v>
      </c>
      <c r="O691" s="34">
        <v>-2198109</v>
      </c>
      <c r="P691" s="34">
        <v>-2198109</v>
      </c>
      <c r="Q691" s="34">
        <v>-2198109</v>
      </c>
    </row>
    <row r="692" spans="1:17" ht="15" thickBot="1" x14ac:dyDescent="0.4">
      <c r="A692" s="26" t="s">
        <v>50</v>
      </c>
      <c r="B692" s="26" t="s">
        <v>78</v>
      </c>
      <c r="C692" s="26">
        <v>248006</v>
      </c>
      <c r="D692" s="26" t="s">
        <v>679</v>
      </c>
      <c r="E692" s="34">
        <v>-101360</v>
      </c>
      <c r="F692" s="34">
        <v>-101360</v>
      </c>
      <c r="G692" s="34">
        <v>-101360</v>
      </c>
      <c r="H692" s="34">
        <v>-101360</v>
      </c>
      <c r="I692" s="34">
        <v>-101360</v>
      </c>
      <c r="J692" s="34">
        <v>-101360</v>
      </c>
      <c r="K692" s="34">
        <v>-101360</v>
      </c>
      <c r="L692" s="34">
        <v>-101360</v>
      </c>
      <c r="M692" s="34">
        <v>-101360</v>
      </c>
      <c r="N692" s="34">
        <v>-101360</v>
      </c>
      <c r="O692" s="34">
        <v>-82251.63</v>
      </c>
      <c r="P692" s="34">
        <v>-82251.63</v>
      </c>
      <c r="Q692" s="34">
        <v>-82251.63</v>
      </c>
    </row>
    <row r="693" spans="1:17" ht="15" thickBot="1" x14ac:dyDescent="0.4">
      <c r="A693" s="26" t="s">
        <v>50</v>
      </c>
      <c r="B693" s="26" t="s">
        <v>78</v>
      </c>
      <c r="C693" s="26">
        <v>248009</v>
      </c>
      <c r="D693" s="26" t="s">
        <v>680</v>
      </c>
      <c r="E693" s="34">
        <v>-1545928</v>
      </c>
      <c r="F693" s="34">
        <v>-1545928</v>
      </c>
      <c r="G693" s="34">
        <v>-1545928</v>
      </c>
      <c r="H693" s="34">
        <v>-1545928</v>
      </c>
      <c r="I693" s="34">
        <v>-1545928</v>
      </c>
      <c r="J693" s="34">
        <v>-1545928</v>
      </c>
      <c r="K693" s="34">
        <v>-1545928</v>
      </c>
      <c r="L693" s="34">
        <v>-1545928</v>
      </c>
      <c r="M693" s="34">
        <v>-1545928</v>
      </c>
      <c r="N693" s="34">
        <v>-1545928</v>
      </c>
      <c r="O693" s="34">
        <v>-1545928</v>
      </c>
      <c r="P693" s="34">
        <v>-1545928</v>
      </c>
      <c r="Q693" s="34">
        <v>-1545928</v>
      </c>
    </row>
    <row r="694" spans="1:17" ht="15" thickBot="1" x14ac:dyDescent="0.4">
      <c r="A694" s="26" t="s">
        <v>50</v>
      </c>
      <c r="B694" s="26" t="s">
        <v>78</v>
      </c>
      <c r="C694" s="26">
        <v>248012</v>
      </c>
      <c r="D694" s="26" t="s">
        <v>681</v>
      </c>
      <c r="E694" s="34">
        <v>-28901735.559999999</v>
      </c>
      <c r="F694" s="34">
        <v>-28901735.559999999</v>
      </c>
      <c r="G694" s="34">
        <v>-25187361.219999999</v>
      </c>
      <c r="H694" s="34">
        <v>-25187361.219999999</v>
      </c>
      <c r="I694" s="34">
        <v>-25187361.219999999</v>
      </c>
      <c r="J694" s="34">
        <v>-22877094.140000001</v>
      </c>
      <c r="K694" s="34">
        <v>-22877094.140000001</v>
      </c>
      <c r="L694" s="34">
        <v>-22877094.140000001</v>
      </c>
      <c r="M694" s="34">
        <v>-31923035.960000001</v>
      </c>
      <c r="N694" s="34">
        <v>-31923035.960000001</v>
      </c>
      <c r="O694" s="34">
        <v>-31923035.960000001</v>
      </c>
      <c r="P694" s="34">
        <v>-32454034.57</v>
      </c>
      <c r="Q694" s="34">
        <v>-32454034.57</v>
      </c>
    </row>
    <row r="695" spans="1:17" ht="15" thickBot="1" x14ac:dyDescent="0.4">
      <c r="A695" s="26" t="s">
        <v>50</v>
      </c>
      <c r="B695" s="26" t="s">
        <v>78</v>
      </c>
      <c r="C695" s="26">
        <v>248015</v>
      </c>
      <c r="D695" s="26" t="s">
        <v>682</v>
      </c>
      <c r="E695" s="34">
        <v>10324.049999999999</v>
      </c>
      <c r="F695" s="34">
        <v>10324.14</v>
      </c>
      <c r="G695" s="34">
        <v>9620.5</v>
      </c>
      <c r="H695" s="34">
        <v>8775.83</v>
      </c>
      <c r="I695" s="34">
        <v>6273.83</v>
      </c>
      <c r="J695" s="34">
        <v>5768.79</v>
      </c>
      <c r="K695" s="34">
        <v>7250.05</v>
      </c>
      <c r="L695" s="34">
        <v>8273.23</v>
      </c>
      <c r="M695" s="34">
        <v>8273.23</v>
      </c>
      <c r="N695" s="34">
        <v>9911.4</v>
      </c>
      <c r="O695" s="34">
        <v>10038.290000000001</v>
      </c>
      <c r="P695" s="34">
        <v>9652.91</v>
      </c>
      <c r="Q695" s="34">
        <v>9652.91</v>
      </c>
    </row>
    <row r="696" spans="1:17" ht="15" thickBot="1" x14ac:dyDescent="0.4">
      <c r="A696" s="26" t="s">
        <v>50</v>
      </c>
      <c r="B696" s="26" t="s">
        <v>78</v>
      </c>
      <c r="C696" s="26">
        <v>248018</v>
      </c>
      <c r="D696" s="26" t="s">
        <v>683</v>
      </c>
      <c r="E696" s="34">
        <v>-694162.97</v>
      </c>
      <c r="F696" s="34">
        <v>-690546.11</v>
      </c>
      <c r="G696" s="34">
        <v>-1363572.16</v>
      </c>
      <c r="H696" s="34">
        <v>-1405143.64</v>
      </c>
      <c r="I696" s="34">
        <v>-1401526.78</v>
      </c>
      <c r="J696" s="34">
        <v>-1397854.92</v>
      </c>
      <c r="K696" s="34">
        <v>-1398211.98</v>
      </c>
      <c r="L696" s="34">
        <v>-1394172.12</v>
      </c>
      <c r="M696" s="34">
        <v>-1398146.04</v>
      </c>
      <c r="N696" s="34">
        <v>-1390842.34</v>
      </c>
      <c r="O696" s="34">
        <v>-1387155.5</v>
      </c>
      <c r="P696" s="34">
        <v>-1383468.66</v>
      </c>
      <c r="Q696" s="34">
        <v>-1383468.66</v>
      </c>
    </row>
    <row r="697" spans="1:17" ht="15" thickBot="1" x14ac:dyDescent="0.4">
      <c r="A697" s="26" t="s">
        <v>50</v>
      </c>
      <c r="B697" s="26" t="s">
        <v>78</v>
      </c>
      <c r="C697" s="26">
        <v>248021</v>
      </c>
      <c r="D697" s="26" t="s">
        <v>684</v>
      </c>
      <c r="E697" s="34">
        <v>-271247.92</v>
      </c>
      <c r="F697" s="34">
        <v>-240800.3</v>
      </c>
      <c r="G697" s="34">
        <v>-299352.76</v>
      </c>
      <c r="H697" s="34">
        <v>-324465.96000000002</v>
      </c>
      <c r="I697" s="34">
        <v>-314752.5</v>
      </c>
      <c r="J697" s="34">
        <v>-337873.4</v>
      </c>
      <c r="K697" s="34">
        <v>-333302.15000000002</v>
      </c>
      <c r="L697" s="34">
        <v>-345570.46</v>
      </c>
      <c r="M697" s="34">
        <v>-229451.42</v>
      </c>
      <c r="N697" s="34">
        <v>-167564.79</v>
      </c>
      <c r="O697" s="34">
        <v>-143385.70000000001</v>
      </c>
      <c r="P697" s="34">
        <v>-153733.06</v>
      </c>
      <c r="Q697" s="34">
        <v>-153733.06</v>
      </c>
    </row>
    <row r="698" spans="1:17" ht="15" thickBot="1" x14ac:dyDescent="0.4">
      <c r="A698" s="26" t="s">
        <v>50</v>
      </c>
      <c r="B698" s="26" t="s">
        <v>78</v>
      </c>
      <c r="C698" s="26">
        <v>248024</v>
      </c>
      <c r="D698" s="26" t="s">
        <v>685</v>
      </c>
      <c r="E698" s="34">
        <v>-11055.19</v>
      </c>
      <c r="F698" s="34">
        <v>-7438.33</v>
      </c>
      <c r="G698" s="34">
        <v>-468932.81</v>
      </c>
      <c r="H698" s="34">
        <v>-565600.47</v>
      </c>
      <c r="I698" s="34">
        <v>-561983.61</v>
      </c>
      <c r="J698" s="34">
        <v>-558311.75</v>
      </c>
      <c r="K698" s="34">
        <v>-559383.80000000005</v>
      </c>
      <c r="L698" s="34">
        <v>-555709.43999999994</v>
      </c>
      <c r="M698" s="34">
        <v>-560773.35</v>
      </c>
      <c r="N698" s="34">
        <v>-553469.65</v>
      </c>
      <c r="O698" s="34">
        <v>-549782.81000000006</v>
      </c>
      <c r="P698" s="34">
        <v>-545895.97</v>
      </c>
      <c r="Q698" s="34">
        <v>-545895.97</v>
      </c>
    </row>
    <row r="699" spans="1:17" ht="15" thickBot="1" x14ac:dyDescent="0.4">
      <c r="A699" s="26" t="s">
        <v>50</v>
      </c>
      <c r="B699" s="26" t="s">
        <v>78</v>
      </c>
      <c r="C699" s="26">
        <v>248027</v>
      </c>
      <c r="D699" s="26" t="s">
        <v>686</v>
      </c>
      <c r="E699" s="34">
        <v>-57556.27</v>
      </c>
      <c r="F699" s="34">
        <v>-57556.27</v>
      </c>
      <c r="G699" s="34">
        <v>0</v>
      </c>
      <c r="H699" s="34">
        <v>0</v>
      </c>
      <c r="I699" s="34">
        <v>0</v>
      </c>
      <c r="J699" s="34">
        <v>0</v>
      </c>
      <c r="K699" s="34">
        <v>0</v>
      </c>
      <c r="L699" s="34">
        <v>0</v>
      </c>
      <c r="M699" s="34">
        <v>0</v>
      </c>
      <c r="N699" s="34">
        <v>0</v>
      </c>
      <c r="O699" s="34">
        <v>0</v>
      </c>
      <c r="P699" s="34">
        <v>0</v>
      </c>
      <c r="Q699" s="34">
        <v>0</v>
      </c>
    </row>
    <row r="700" spans="1:17" ht="15" thickBot="1" x14ac:dyDescent="0.4">
      <c r="A700" s="26" t="s">
        <v>50</v>
      </c>
      <c r="B700" s="26" t="s">
        <v>78</v>
      </c>
      <c r="C700" s="26">
        <v>248033</v>
      </c>
      <c r="D700" s="26" t="s">
        <v>688</v>
      </c>
      <c r="E700" s="34">
        <v>-531542.07999999996</v>
      </c>
      <c r="F700" s="34">
        <v>-530959.07999999996</v>
      </c>
      <c r="G700" s="34">
        <v>-512864.12</v>
      </c>
      <c r="H700" s="34">
        <v>-496100.69</v>
      </c>
      <c r="I700" s="34">
        <v>-442819.87</v>
      </c>
      <c r="J700" s="34">
        <v>-395126.86</v>
      </c>
      <c r="K700" s="34">
        <v>-394781.81</v>
      </c>
      <c r="L700" s="34">
        <v>-390227.72</v>
      </c>
      <c r="M700" s="34">
        <v>-390227.72</v>
      </c>
      <c r="N700" s="34">
        <v>-390227.72</v>
      </c>
      <c r="O700" s="34">
        <v>-390227.72</v>
      </c>
      <c r="P700" s="34">
        <v>-390227.72</v>
      </c>
      <c r="Q700" s="34">
        <v>-390227.72</v>
      </c>
    </row>
    <row r="701" spans="1:17" ht="15" thickBot="1" x14ac:dyDescent="0.4">
      <c r="A701" s="26" t="s">
        <v>50</v>
      </c>
      <c r="B701" s="26" t="s">
        <v>78</v>
      </c>
      <c r="C701" s="26">
        <v>248036</v>
      </c>
      <c r="D701" s="26" t="s">
        <v>689</v>
      </c>
      <c r="E701" s="34">
        <v>0</v>
      </c>
      <c r="F701" s="34">
        <v>0</v>
      </c>
      <c r="G701" s="34">
        <v>2175257</v>
      </c>
      <c r="H701" s="34">
        <v>0</v>
      </c>
      <c r="I701" s="34">
        <v>0</v>
      </c>
      <c r="J701" s="34">
        <v>2082958</v>
      </c>
      <c r="K701" s="34">
        <v>0</v>
      </c>
      <c r="L701" s="34">
        <v>0</v>
      </c>
      <c r="M701" s="34">
        <v>2072505</v>
      </c>
      <c r="N701" s="34">
        <v>0</v>
      </c>
      <c r="O701" s="34">
        <v>0</v>
      </c>
      <c r="P701" s="34">
        <v>2109872</v>
      </c>
      <c r="Q701" s="34">
        <v>2109872</v>
      </c>
    </row>
    <row r="702" spans="1:17" ht="15" thickBot="1" x14ac:dyDescent="0.4">
      <c r="A702" s="26" t="s">
        <v>50</v>
      </c>
      <c r="B702" s="26" t="s">
        <v>78</v>
      </c>
      <c r="C702" s="26">
        <v>248039</v>
      </c>
      <c r="D702" s="26" t="s">
        <v>690</v>
      </c>
      <c r="E702" s="34">
        <v>-19252.099999999999</v>
      </c>
      <c r="F702" s="34">
        <v>-19252.099999999999</v>
      </c>
      <c r="G702" s="34">
        <v>-19252.099999999999</v>
      </c>
      <c r="H702" s="34">
        <v>-19252.099999999999</v>
      </c>
      <c r="I702" s="34">
        <v>-19252.099999999999</v>
      </c>
      <c r="J702" s="34">
        <v>-17826.560000000001</v>
      </c>
      <c r="K702" s="34">
        <v>-17826.560000000001</v>
      </c>
      <c r="L702" s="34">
        <v>-17826.560000000001</v>
      </c>
      <c r="M702" s="34">
        <v>-17826.560000000001</v>
      </c>
      <c r="N702" s="34">
        <v>-23369.119999999999</v>
      </c>
      <c r="O702" s="34">
        <v>-23369.119999999999</v>
      </c>
      <c r="P702" s="34">
        <v>-23369.119999999999</v>
      </c>
      <c r="Q702" s="34">
        <v>-23369.119999999999</v>
      </c>
    </row>
    <row r="703" spans="1:17" ht="15" thickBot="1" x14ac:dyDescent="0.4">
      <c r="A703" s="26" t="s">
        <v>50</v>
      </c>
      <c r="B703" s="26" t="s">
        <v>78</v>
      </c>
      <c r="C703" s="26">
        <v>248042</v>
      </c>
      <c r="D703" s="26" t="s">
        <v>691</v>
      </c>
      <c r="E703" s="34">
        <v>-22000</v>
      </c>
      <c r="F703" s="34">
        <v>-37700</v>
      </c>
      <c r="G703" s="34">
        <v>-53400</v>
      </c>
      <c r="H703" s="34">
        <v>-15700</v>
      </c>
      <c r="I703" s="34">
        <v>-31400</v>
      </c>
      <c r="J703" s="34">
        <v>-47100</v>
      </c>
      <c r="K703" s="34">
        <v>-15700</v>
      </c>
      <c r="L703" s="34">
        <v>-31400</v>
      </c>
      <c r="M703" s="34">
        <v>-47100</v>
      </c>
      <c r="N703" s="34">
        <v>-15700</v>
      </c>
      <c r="O703" s="34">
        <v>-31400</v>
      </c>
      <c r="P703" s="34">
        <v>-47100</v>
      </c>
      <c r="Q703" s="34">
        <v>-47100</v>
      </c>
    </row>
    <row r="704" spans="1:17" ht="15" thickBot="1" x14ac:dyDescent="0.4">
      <c r="A704" s="26" t="s">
        <v>50</v>
      </c>
      <c r="B704" s="26" t="s">
        <v>78</v>
      </c>
      <c r="C704" s="26">
        <v>248045</v>
      </c>
      <c r="D704" s="26" t="s">
        <v>692</v>
      </c>
      <c r="E704" s="34">
        <v>-80002</v>
      </c>
      <c r="F704" s="34">
        <v>-176004</v>
      </c>
      <c r="G704" s="34">
        <v>-264006</v>
      </c>
      <c r="H704" s="34">
        <v>-352008</v>
      </c>
      <c r="I704" s="34">
        <v>-440010</v>
      </c>
      <c r="J704" s="34">
        <v>-528012</v>
      </c>
      <c r="K704" s="34">
        <v>-608014</v>
      </c>
      <c r="L704" s="34">
        <v>-597232</v>
      </c>
      <c r="M704" s="34">
        <v>0</v>
      </c>
      <c r="N704" s="34">
        <v>0</v>
      </c>
      <c r="O704" s="34">
        <v>0</v>
      </c>
      <c r="P704" s="34">
        <v>0</v>
      </c>
      <c r="Q704" s="34">
        <v>0</v>
      </c>
    </row>
    <row r="705" spans="1:17" ht="15" thickBot="1" x14ac:dyDescent="0.4">
      <c r="A705" s="26" t="s">
        <v>50</v>
      </c>
      <c r="B705" s="26" t="s">
        <v>78</v>
      </c>
      <c r="C705" s="26">
        <v>248048</v>
      </c>
      <c r="D705" s="26" t="s">
        <v>693</v>
      </c>
      <c r="E705" s="34">
        <v>-394515.9</v>
      </c>
      <c r="F705" s="34">
        <v>-394515.9</v>
      </c>
      <c r="G705" s="34">
        <v>-398066.54</v>
      </c>
      <c r="H705" s="34">
        <v>-398066.54</v>
      </c>
      <c r="I705" s="34">
        <v>-398066.54</v>
      </c>
      <c r="J705" s="34">
        <v>-401649.13</v>
      </c>
      <c r="K705" s="34">
        <v>-401649.13</v>
      </c>
      <c r="L705" s="34">
        <v>-401649.13</v>
      </c>
      <c r="M705" s="34">
        <v>-405263.97</v>
      </c>
      <c r="N705" s="34">
        <v>-405263.97</v>
      </c>
      <c r="O705" s="34">
        <v>-405263.97</v>
      </c>
      <c r="P705" s="34">
        <v>-408911.34</v>
      </c>
      <c r="Q705" s="34">
        <v>-408911.34</v>
      </c>
    </row>
    <row r="706" spans="1:17" ht="15" thickBot="1" x14ac:dyDescent="0.4">
      <c r="A706" s="26" t="s">
        <v>50</v>
      </c>
      <c r="B706" s="26" t="s">
        <v>78</v>
      </c>
      <c r="C706" s="26">
        <v>248051</v>
      </c>
      <c r="D706" s="26" t="s">
        <v>695</v>
      </c>
      <c r="E706" s="34">
        <v>3600</v>
      </c>
      <c r="F706" s="34">
        <v>-600</v>
      </c>
      <c r="G706" s="34">
        <v>-400</v>
      </c>
      <c r="H706" s="34">
        <v>-300</v>
      </c>
      <c r="I706" s="34">
        <v>-100</v>
      </c>
      <c r="J706" s="34">
        <v>-100</v>
      </c>
      <c r="K706" s="34">
        <v>0</v>
      </c>
      <c r="L706" s="34">
        <v>0</v>
      </c>
      <c r="M706" s="34">
        <v>100</v>
      </c>
      <c r="N706" s="34">
        <v>600</v>
      </c>
      <c r="O706" s="34">
        <v>600</v>
      </c>
      <c r="P706" s="34">
        <v>800</v>
      </c>
      <c r="Q706" s="34">
        <v>800</v>
      </c>
    </row>
    <row r="707" spans="1:17" ht="15" thickBot="1" x14ac:dyDescent="0.4">
      <c r="A707" s="26" t="s">
        <v>50</v>
      </c>
      <c r="B707" s="26" t="s">
        <v>78</v>
      </c>
      <c r="C707" s="26">
        <v>248054</v>
      </c>
      <c r="D707" s="26" t="s">
        <v>696</v>
      </c>
      <c r="E707" s="34">
        <v>-2959919.2</v>
      </c>
      <c r="F707" s="34">
        <v>-3142311.89</v>
      </c>
      <c r="G707" s="34">
        <v>-3389846.79</v>
      </c>
      <c r="H707" s="34">
        <v>-3347453.35</v>
      </c>
      <c r="I707" s="34">
        <v>-3062804.23</v>
      </c>
      <c r="J707" s="34">
        <v>-3045370.91</v>
      </c>
      <c r="K707" s="34">
        <v>-2727271.48</v>
      </c>
      <c r="L707" s="34">
        <v>-2542935.2000000002</v>
      </c>
      <c r="M707" s="34">
        <v>-2340687.86</v>
      </c>
      <c r="N707" s="34">
        <v>-2392648.65</v>
      </c>
      <c r="O707" s="34">
        <v>-2692568.89</v>
      </c>
      <c r="P707" s="34">
        <v>-2691139.5</v>
      </c>
      <c r="Q707" s="34">
        <v>-2691139.5</v>
      </c>
    </row>
    <row r="708" spans="1:17" ht="15" thickBot="1" x14ac:dyDescent="0.4">
      <c r="A708" s="26" t="s">
        <v>50</v>
      </c>
      <c r="B708" s="26" t="s">
        <v>78</v>
      </c>
      <c r="C708" s="26">
        <v>248057</v>
      </c>
      <c r="D708" s="26" t="s">
        <v>697</v>
      </c>
      <c r="E708" s="34">
        <v>-5199891.33</v>
      </c>
      <c r="F708" s="34">
        <v>-4443598.13</v>
      </c>
      <c r="G708" s="34">
        <v>-4477419.01</v>
      </c>
      <c r="H708" s="34">
        <v>-3768903.35</v>
      </c>
      <c r="I708" s="34">
        <v>-2169550.41</v>
      </c>
      <c r="J708" s="34">
        <v>-1261544.8799999999</v>
      </c>
      <c r="K708" s="34">
        <v>-1047251.32</v>
      </c>
      <c r="L708" s="34">
        <v>-914437.84</v>
      </c>
      <c r="M708" s="34">
        <v>-964572.9</v>
      </c>
      <c r="N708" s="34">
        <v>-1298741.57</v>
      </c>
      <c r="O708" s="34">
        <v>-2622242.0099999998</v>
      </c>
      <c r="P708" s="34">
        <v>-4361463.53</v>
      </c>
      <c r="Q708" s="34">
        <v>-4361463.53</v>
      </c>
    </row>
    <row r="709" spans="1:17" ht="15" thickBot="1" x14ac:dyDescent="0.4">
      <c r="A709" s="26" t="s">
        <v>50</v>
      </c>
      <c r="B709" s="26" t="s">
        <v>78</v>
      </c>
      <c r="C709" s="26">
        <v>248060</v>
      </c>
      <c r="D709" s="26" t="s">
        <v>698</v>
      </c>
      <c r="E709" s="34">
        <v>-10958183.07</v>
      </c>
      <c r="F709" s="34">
        <v>-11754795.119999999</v>
      </c>
      <c r="G709" s="34">
        <v>-12624471.140000001</v>
      </c>
      <c r="H709" s="34">
        <v>-13279489.25</v>
      </c>
      <c r="I709" s="34">
        <v>-13076311.16</v>
      </c>
      <c r="J709" s="34">
        <v>-12967173.449999999</v>
      </c>
      <c r="K709" s="34">
        <v>-12981297.369999999</v>
      </c>
      <c r="L709" s="34">
        <v>-12771240.75</v>
      </c>
      <c r="M709" s="34">
        <v>-12912760.65</v>
      </c>
      <c r="N709" s="34">
        <v>-12885760.07</v>
      </c>
      <c r="O709" s="34">
        <v>-13357734.16</v>
      </c>
      <c r="P709" s="34">
        <v>-13621991.18</v>
      </c>
      <c r="Q709" s="34">
        <v>-13621991.18</v>
      </c>
    </row>
    <row r="710" spans="1:17" ht="15" thickBot="1" x14ac:dyDescent="0.4">
      <c r="A710" s="26" t="s">
        <v>50</v>
      </c>
      <c r="B710" s="26" t="s">
        <v>78</v>
      </c>
      <c r="C710" s="26">
        <v>248063</v>
      </c>
      <c r="D710" s="26" t="s">
        <v>699</v>
      </c>
      <c r="E710" s="34">
        <v>-984967.07</v>
      </c>
      <c r="F710" s="34">
        <v>-1029373.74</v>
      </c>
      <c r="G710" s="34">
        <v>-1586388.15</v>
      </c>
      <c r="H710" s="34">
        <v>-2041389.49</v>
      </c>
      <c r="I710" s="34">
        <v>-2254924.7599999998</v>
      </c>
      <c r="J710" s="34">
        <v>-2429417.62</v>
      </c>
      <c r="K710" s="34">
        <v>-523551.39</v>
      </c>
      <c r="L710" s="34">
        <v>-468390.35</v>
      </c>
      <c r="M710" s="34">
        <v>-439499.15</v>
      </c>
      <c r="N710" s="34">
        <v>-457138.44</v>
      </c>
      <c r="O710" s="34">
        <v>-581050.93999999994</v>
      </c>
      <c r="P710" s="34">
        <v>-800169.91</v>
      </c>
      <c r="Q710" s="34">
        <v>-800169.91</v>
      </c>
    </row>
    <row r="711" spans="1:17" ht="15" thickBot="1" x14ac:dyDescent="0.4">
      <c r="A711" s="26" t="s">
        <v>50</v>
      </c>
      <c r="B711" s="26" t="s">
        <v>78</v>
      </c>
      <c r="C711" s="26">
        <v>248066</v>
      </c>
      <c r="D711" s="26" t="s">
        <v>700</v>
      </c>
      <c r="E711" s="34">
        <v>-94579</v>
      </c>
      <c r="F711" s="34">
        <v>-63297</v>
      </c>
      <c r="G711" s="34">
        <v>-9880</v>
      </c>
      <c r="H711" s="34">
        <v>-13281.56</v>
      </c>
      <c r="I711" s="34">
        <v>-1415</v>
      </c>
      <c r="J711" s="34">
        <v>-5140</v>
      </c>
      <c r="K711" s="34">
        <v>-23910</v>
      </c>
      <c r="L711" s="34">
        <v>-17285</v>
      </c>
      <c r="M711" s="34">
        <v>-7329</v>
      </c>
      <c r="N711" s="34">
        <v>2661</v>
      </c>
      <c r="O711" s="34">
        <v>-84839</v>
      </c>
      <c r="P711" s="34">
        <v>2661</v>
      </c>
      <c r="Q711" s="34">
        <v>2661</v>
      </c>
    </row>
    <row r="712" spans="1:17" ht="15" thickBot="1" x14ac:dyDescent="0.4">
      <c r="A712" s="26" t="s">
        <v>50</v>
      </c>
      <c r="B712" s="26" t="s">
        <v>78</v>
      </c>
      <c r="C712" s="26">
        <v>248069</v>
      </c>
      <c r="D712" s="26" t="s">
        <v>701</v>
      </c>
      <c r="E712" s="34">
        <v>-80</v>
      </c>
      <c r="F712" s="34">
        <v>0</v>
      </c>
      <c r="G712" s="34">
        <v>-1279.4100000000001</v>
      </c>
      <c r="H712" s="34">
        <v>0</v>
      </c>
      <c r="I712" s="34">
        <v>0</v>
      </c>
      <c r="J712" s="34">
        <v>0</v>
      </c>
      <c r="K712" s="34">
        <v>-147</v>
      </c>
      <c r="L712" s="34">
        <v>0</v>
      </c>
      <c r="M712" s="34">
        <v>0</v>
      </c>
      <c r="N712" s="34">
        <v>-399</v>
      </c>
      <c r="O712" s="34">
        <v>0</v>
      </c>
      <c r="P712" s="34">
        <v>0</v>
      </c>
      <c r="Q712" s="34">
        <v>0</v>
      </c>
    </row>
    <row r="713" spans="1:17" ht="15" thickBot="1" x14ac:dyDescent="0.4">
      <c r="A713" s="26" t="s">
        <v>50</v>
      </c>
      <c r="B713" s="26" t="s">
        <v>78</v>
      </c>
      <c r="C713" s="26">
        <v>248072</v>
      </c>
      <c r="D713" s="26" t="s">
        <v>702</v>
      </c>
      <c r="E713" s="34">
        <v>1240</v>
      </c>
      <c r="F713" s="34">
        <v>1240</v>
      </c>
      <c r="G713" s="34">
        <v>1240</v>
      </c>
      <c r="H713" s="34">
        <v>1240</v>
      </c>
      <c r="I713" s="34">
        <v>1240</v>
      </c>
      <c r="J713" s="34">
        <v>1240</v>
      </c>
      <c r="K713" s="34">
        <v>1240</v>
      </c>
      <c r="L713" s="34">
        <v>1240</v>
      </c>
      <c r="M713" s="34">
        <v>1240</v>
      </c>
      <c r="N713" s="34">
        <v>1240</v>
      </c>
      <c r="O713" s="34">
        <v>1240</v>
      </c>
      <c r="P713" s="34">
        <v>1240</v>
      </c>
      <c r="Q713" s="34">
        <v>1240</v>
      </c>
    </row>
    <row r="714" spans="1:17" ht="15" thickBot="1" x14ac:dyDescent="0.4">
      <c r="A714" s="26" t="s">
        <v>50</v>
      </c>
      <c r="B714" s="26" t="s">
        <v>78</v>
      </c>
      <c r="C714" s="26">
        <v>248075</v>
      </c>
      <c r="D714" s="26" t="s">
        <v>703</v>
      </c>
      <c r="E714" s="34">
        <v>46.89</v>
      </c>
      <c r="F714" s="34">
        <v>46.89</v>
      </c>
      <c r="G714" s="34">
        <v>46.89</v>
      </c>
      <c r="H714" s="34">
        <v>46.89</v>
      </c>
      <c r="I714" s="34">
        <v>46.89</v>
      </c>
      <c r="J714" s="34">
        <v>46.89</v>
      </c>
      <c r="K714" s="34">
        <v>46.89</v>
      </c>
      <c r="L714" s="34">
        <v>46.89</v>
      </c>
      <c r="M714" s="34">
        <v>46.89</v>
      </c>
      <c r="N714" s="34">
        <v>46.89</v>
      </c>
      <c r="O714" s="34">
        <v>46.89</v>
      </c>
      <c r="P714" s="34">
        <v>46.89</v>
      </c>
      <c r="Q714" s="34">
        <v>46.89</v>
      </c>
    </row>
    <row r="715" spans="1:17" ht="15" thickBot="1" x14ac:dyDescent="0.4">
      <c r="A715" s="26" t="s">
        <v>50</v>
      </c>
      <c r="B715" s="26" t="s">
        <v>78</v>
      </c>
      <c r="C715" s="26">
        <v>248081</v>
      </c>
      <c r="D715" s="26" t="s">
        <v>704</v>
      </c>
      <c r="E715" s="34">
        <v>-9295.23</v>
      </c>
      <c r="F715" s="34">
        <v>-6025.99</v>
      </c>
      <c r="G715" s="34">
        <v>-4625.01</v>
      </c>
      <c r="H715" s="34">
        <v>-4625.01</v>
      </c>
      <c r="I715" s="34">
        <v>-4625.01</v>
      </c>
      <c r="J715" s="34">
        <v>-4625.01</v>
      </c>
      <c r="K715" s="34">
        <v>-4625.01</v>
      </c>
      <c r="L715" s="34">
        <v>-4625.01</v>
      </c>
      <c r="M715" s="34">
        <v>-4625.01</v>
      </c>
      <c r="N715" s="34">
        <v>-4625.01</v>
      </c>
      <c r="O715" s="34">
        <v>-4625.01</v>
      </c>
      <c r="P715" s="34">
        <v>-4625.01</v>
      </c>
      <c r="Q715" s="34">
        <v>-4625.01</v>
      </c>
    </row>
    <row r="716" spans="1:17" ht="15" thickBot="1" x14ac:dyDescent="0.4">
      <c r="A716" s="26" t="s">
        <v>50</v>
      </c>
      <c r="B716" s="26" t="s">
        <v>78</v>
      </c>
      <c r="C716" s="26">
        <v>248084</v>
      </c>
      <c r="D716" s="26" t="s">
        <v>705</v>
      </c>
      <c r="E716" s="34">
        <v>-4533</v>
      </c>
      <c r="F716" s="34">
        <v>-1090</v>
      </c>
      <c r="G716" s="34">
        <v>8201</v>
      </c>
      <c r="H716" s="34">
        <v>3898</v>
      </c>
      <c r="I716" s="34">
        <v>8450</v>
      </c>
      <c r="J716" s="34">
        <v>7830</v>
      </c>
      <c r="K716" s="34">
        <v>8450</v>
      </c>
      <c r="L716" s="34">
        <v>2697</v>
      </c>
      <c r="M716" s="34">
        <v>4679</v>
      </c>
      <c r="N716" s="34">
        <v>4679</v>
      </c>
      <c r="O716" s="34">
        <v>4679</v>
      </c>
      <c r="P716" s="34">
        <v>4679</v>
      </c>
      <c r="Q716" s="34">
        <v>4679</v>
      </c>
    </row>
    <row r="717" spans="1:17" ht="15" thickBot="1" x14ac:dyDescent="0.4">
      <c r="A717" s="26" t="s">
        <v>50</v>
      </c>
      <c r="B717" s="26" t="s">
        <v>78</v>
      </c>
      <c r="C717" s="26">
        <v>248087</v>
      </c>
      <c r="D717" s="26" t="s">
        <v>706</v>
      </c>
      <c r="E717" s="34">
        <v>-1826.81</v>
      </c>
      <c r="F717" s="34">
        <v>-1911.91</v>
      </c>
      <c r="G717" s="34">
        <v>-594.02</v>
      </c>
      <c r="H717" s="34">
        <v>-594.02</v>
      </c>
      <c r="I717" s="34">
        <v>-1690.06</v>
      </c>
      <c r="J717" s="34">
        <v>-1690.06</v>
      </c>
      <c r="K717" s="34">
        <v>-1690.06</v>
      </c>
      <c r="L717" s="34">
        <v>-1690.06</v>
      </c>
      <c r="M717" s="34">
        <v>-1690.06</v>
      </c>
      <c r="N717" s="34">
        <v>-1862.64</v>
      </c>
      <c r="O717" s="34">
        <v>-1690.06</v>
      </c>
      <c r="P717" s="34">
        <v>-1825.36</v>
      </c>
      <c r="Q717" s="34">
        <v>-1825.36</v>
      </c>
    </row>
    <row r="718" spans="1:17" ht="15" thickBot="1" x14ac:dyDescent="0.4">
      <c r="A718" s="26" t="s">
        <v>50</v>
      </c>
      <c r="B718" s="26" t="s">
        <v>78</v>
      </c>
      <c r="C718" s="26">
        <v>248088</v>
      </c>
      <c r="D718" s="26" t="s">
        <v>707</v>
      </c>
      <c r="E718" s="34">
        <v>0</v>
      </c>
      <c r="F718" s="34">
        <v>0</v>
      </c>
      <c r="G718" s="34">
        <v>0</v>
      </c>
      <c r="H718" s="34">
        <v>0</v>
      </c>
      <c r="I718" s="34">
        <v>2087.4</v>
      </c>
      <c r="J718" s="34">
        <v>1712.22</v>
      </c>
      <c r="K718" s="34">
        <v>2087.4</v>
      </c>
      <c r="L718" s="34">
        <v>2087.4</v>
      </c>
      <c r="M718" s="34">
        <v>2087.4</v>
      </c>
      <c r="N718" s="34">
        <v>2075.0500000000002</v>
      </c>
      <c r="O718" s="34">
        <v>2087.4</v>
      </c>
      <c r="P718" s="34">
        <v>2087.4</v>
      </c>
      <c r="Q718" s="34">
        <v>2087.4</v>
      </c>
    </row>
    <row r="719" spans="1:17" ht="15" thickBot="1" x14ac:dyDescent="0.4">
      <c r="A719" s="26" t="s">
        <v>50</v>
      </c>
      <c r="B719" s="26" t="s">
        <v>78</v>
      </c>
      <c r="C719" s="26">
        <v>248089</v>
      </c>
      <c r="D719" s="26" t="s">
        <v>707</v>
      </c>
      <c r="E719" s="34">
        <v>0</v>
      </c>
      <c r="F719" s="34">
        <v>0</v>
      </c>
      <c r="G719" s="34">
        <v>0</v>
      </c>
      <c r="H719" s="34">
        <v>0</v>
      </c>
      <c r="I719" s="34">
        <v>0</v>
      </c>
      <c r="J719" s="34">
        <v>0</v>
      </c>
      <c r="K719" s="34">
        <v>0</v>
      </c>
      <c r="L719" s="34">
        <v>0</v>
      </c>
      <c r="M719" s="34">
        <v>0</v>
      </c>
      <c r="N719" s="34">
        <v>0</v>
      </c>
      <c r="O719" s="34">
        <v>0</v>
      </c>
      <c r="P719" s="34">
        <v>0</v>
      </c>
      <c r="Q719" s="34">
        <v>0</v>
      </c>
    </row>
    <row r="720" spans="1:17" ht="15" thickBot="1" x14ac:dyDescent="0.4">
      <c r="A720" s="26" t="s">
        <v>50</v>
      </c>
      <c r="B720" s="26" t="s">
        <v>78</v>
      </c>
      <c r="C720" s="26">
        <v>248090</v>
      </c>
      <c r="D720" s="26" t="s">
        <v>708</v>
      </c>
      <c r="E720" s="34">
        <v>-302572.67</v>
      </c>
      <c r="F720" s="34">
        <v>-236371.03</v>
      </c>
      <c r="G720" s="34">
        <v>-280766.94</v>
      </c>
      <c r="H720" s="34">
        <v>-259588.47</v>
      </c>
      <c r="I720" s="34">
        <v>-259689.99</v>
      </c>
      <c r="J720" s="34">
        <v>-177768.8</v>
      </c>
      <c r="K720" s="34">
        <v>-196264.77</v>
      </c>
      <c r="L720" s="34">
        <v>-227881.99</v>
      </c>
      <c r="M720" s="34">
        <v>-263916.68</v>
      </c>
      <c r="N720" s="34">
        <v>-316765.19</v>
      </c>
      <c r="O720" s="34">
        <v>-290828.15000000002</v>
      </c>
      <c r="P720" s="34">
        <v>-182213.3</v>
      </c>
      <c r="Q720" s="34">
        <v>-182213.3</v>
      </c>
    </row>
    <row r="721" spans="1:17" ht="15" thickBot="1" x14ac:dyDescent="0.4">
      <c r="A721" s="26" t="s">
        <v>50</v>
      </c>
      <c r="B721" s="26" t="s">
        <v>78</v>
      </c>
      <c r="C721" s="26">
        <v>248093</v>
      </c>
      <c r="D721" s="26" t="s">
        <v>709</v>
      </c>
      <c r="E721" s="34">
        <v>0</v>
      </c>
      <c r="F721" s="34">
        <v>-4704.4799999999996</v>
      </c>
      <c r="G721" s="34">
        <v>0</v>
      </c>
      <c r="H721" s="34">
        <v>2995</v>
      </c>
      <c r="I721" s="34">
        <v>2995</v>
      </c>
      <c r="J721" s="34">
        <v>2995</v>
      </c>
      <c r="K721" s="34">
        <v>2995</v>
      </c>
      <c r="L721" s="34">
        <v>2995</v>
      </c>
      <c r="M721" s="34">
        <v>2995</v>
      </c>
      <c r="N721" s="34">
        <v>2287.36</v>
      </c>
      <c r="O721" s="34">
        <v>14990.81</v>
      </c>
      <c r="P721" s="34">
        <v>23421.96</v>
      </c>
      <c r="Q721" s="34">
        <v>23421.96</v>
      </c>
    </row>
    <row r="722" spans="1:17" ht="15" thickBot="1" x14ac:dyDescent="0.4">
      <c r="A722" s="26" t="s">
        <v>50</v>
      </c>
      <c r="B722" s="26" t="s">
        <v>78</v>
      </c>
      <c r="C722" s="26">
        <v>248097</v>
      </c>
      <c r="D722" s="26" t="s">
        <v>710</v>
      </c>
      <c r="E722" s="34">
        <v>-92553.5</v>
      </c>
      <c r="F722" s="34">
        <v>-92553.5</v>
      </c>
      <c r="G722" s="34">
        <v>-6359151.71</v>
      </c>
      <c r="H722" s="34">
        <v>-6359151.71</v>
      </c>
      <c r="I722" s="34">
        <v>-6359151.71</v>
      </c>
      <c r="J722" s="34">
        <v>-92553.5</v>
      </c>
      <c r="K722" s="34">
        <v>-92553.5</v>
      </c>
      <c r="L722" s="34">
        <v>0</v>
      </c>
      <c r="M722" s="34">
        <v>0</v>
      </c>
      <c r="N722" s="34">
        <v>0</v>
      </c>
      <c r="O722" s="34">
        <v>0</v>
      </c>
      <c r="P722" s="34">
        <v>0</v>
      </c>
      <c r="Q722" s="34">
        <v>0</v>
      </c>
    </row>
    <row r="723" spans="1:17" ht="15" thickBot="1" x14ac:dyDescent="0.4">
      <c r="A723" s="26" t="s">
        <v>50</v>
      </c>
      <c r="B723" s="26" t="s">
        <v>78</v>
      </c>
      <c r="C723" s="26">
        <v>248098</v>
      </c>
      <c r="D723" s="26" t="s">
        <v>2872</v>
      </c>
      <c r="E723" s="34">
        <v>0</v>
      </c>
      <c r="F723" s="34">
        <v>0</v>
      </c>
      <c r="G723" s="34">
        <v>0</v>
      </c>
      <c r="H723" s="34">
        <v>0</v>
      </c>
      <c r="I723" s="34">
        <v>0</v>
      </c>
      <c r="J723" s="34">
        <v>0</v>
      </c>
      <c r="K723" s="34">
        <v>0</v>
      </c>
      <c r="L723" s="34">
        <v>0</v>
      </c>
      <c r="M723" s="34">
        <v>0</v>
      </c>
      <c r="N723" s="34">
        <v>0</v>
      </c>
      <c r="O723" s="34">
        <v>0</v>
      </c>
      <c r="P723" s="34">
        <v>-19865798.190000001</v>
      </c>
      <c r="Q723" s="34">
        <v>-19865798.190000001</v>
      </c>
    </row>
    <row r="724" spans="1:17" ht="15" thickBot="1" x14ac:dyDescent="0.4">
      <c r="A724" s="26" t="s">
        <v>50</v>
      </c>
      <c r="B724" s="26" t="s">
        <v>78</v>
      </c>
      <c r="C724" s="26">
        <v>248099</v>
      </c>
      <c r="D724" s="26" t="s">
        <v>711</v>
      </c>
      <c r="E724" s="34">
        <v>0</v>
      </c>
      <c r="F724" s="34">
        <v>0</v>
      </c>
      <c r="G724" s="34">
        <v>0</v>
      </c>
      <c r="H724" s="34">
        <v>0</v>
      </c>
      <c r="I724" s="34">
        <v>0</v>
      </c>
      <c r="J724" s="34">
        <v>0</v>
      </c>
      <c r="K724" s="34">
        <v>0</v>
      </c>
      <c r="L724" s="34">
        <v>0</v>
      </c>
      <c r="M724" s="34">
        <v>0</v>
      </c>
      <c r="N724" s="34">
        <v>0</v>
      </c>
      <c r="O724" s="34">
        <v>0</v>
      </c>
      <c r="P724" s="34">
        <v>0</v>
      </c>
      <c r="Q724" s="34">
        <v>0</v>
      </c>
    </row>
    <row r="725" spans="1:17" ht="15" thickBot="1" x14ac:dyDescent="0.4">
      <c r="A725" s="26" t="s">
        <v>50</v>
      </c>
      <c r="B725" s="26" t="s">
        <v>78</v>
      </c>
      <c r="C725" s="26">
        <v>248102</v>
      </c>
      <c r="D725" s="26" t="s">
        <v>712</v>
      </c>
      <c r="E725" s="34">
        <v>0</v>
      </c>
      <c r="F725" s="34">
        <v>0</v>
      </c>
      <c r="G725" s="34">
        <v>0</v>
      </c>
      <c r="H725" s="34">
        <v>0</v>
      </c>
      <c r="I725" s="34">
        <v>0</v>
      </c>
      <c r="J725" s="34">
        <v>0</v>
      </c>
      <c r="K725" s="34">
        <v>0</v>
      </c>
      <c r="L725" s="34">
        <v>0</v>
      </c>
      <c r="M725" s="34">
        <v>0</v>
      </c>
      <c r="N725" s="34">
        <v>0</v>
      </c>
      <c r="O725" s="34">
        <v>0</v>
      </c>
      <c r="P725" s="34">
        <v>0</v>
      </c>
      <c r="Q725" s="34">
        <v>0</v>
      </c>
    </row>
    <row r="726" spans="1:17" ht="15" thickBot="1" x14ac:dyDescent="0.4">
      <c r="A726" s="26" t="s">
        <v>50</v>
      </c>
      <c r="B726" s="26" t="s">
        <v>78</v>
      </c>
      <c r="C726" s="26">
        <v>248105</v>
      </c>
      <c r="D726" s="26" t="s">
        <v>713</v>
      </c>
      <c r="E726" s="34">
        <v>0</v>
      </c>
      <c r="F726" s="34">
        <v>0</v>
      </c>
      <c r="G726" s="34">
        <v>0</v>
      </c>
      <c r="H726" s="34">
        <v>0</v>
      </c>
      <c r="I726" s="34">
        <v>0</v>
      </c>
      <c r="J726" s="34">
        <v>0</v>
      </c>
      <c r="K726" s="34">
        <v>0</v>
      </c>
      <c r="L726" s="34">
        <v>0</v>
      </c>
      <c r="M726" s="34">
        <v>0</v>
      </c>
      <c r="N726" s="34">
        <v>0</v>
      </c>
      <c r="O726" s="34">
        <v>0</v>
      </c>
      <c r="P726" s="34">
        <v>0</v>
      </c>
      <c r="Q726" s="34">
        <v>0</v>
      </c>
    </row>
    <row r="727" spans="1:17" ht="15" thickBot="1" x14ac:dyDescent="0.4">
      <c r="A727" s="26" t="s">
        <v>50</v>
      </c>
      <c r="B727" s="26" t="s">
        <v>78</v>
      </c>
      <c r="C727" s="26">
        <v>248108</v>
      </c>
      <c r="D727" s="26" t="s">
        <v>714</v>
      </c>
      <c r="E727" s="34">
        <v>0</v>
      </c>
      <c r="F727" s="34">
        <v>0</v>
      </c>
      <c r="G727" s="34">
        <v>0</v>
      </c>
      <c r="H727" s="34">
        <v>0</v>
      </c>
      <c r="I727" s="34">
        <v>0</v>
      </c>
      <c r="J727" s="34">
        <v>0</v>
      </c>
      <c r="K727" s="34">
        <v>0</v>
      </c>
      <c r="L727" s="34">
        <v>0</v>
      </c>
      <c r="M727" s="34">
        <v>0</v>
      </c>
      <c r="N727" s="34">
        <v>0</v>
      </c>
      <c r="O727" s="34">
        <v>0</v>
      </c>
      <c r="P727" s="34">
        <v>0</v>
      </c>
      <c r="Q727" s="34">
        <v>0</v>
      </c>
    </row>
    <row r="728" spans="1:17" ht="15" thickBot="1" x14ac:dyDescent="0.4">
      <c r="A728" s="26" t="s">
        <v>50</v>
      </c>
      <c r="B728" s="26" t="s">
        <v>78</v>
      </c>
      <c r="C728" s="26">
        <v>248111</v>
      </c>
      <c r="D728" s="26" t="s">
        <v>715</v>
      </c>
      <c r="E728" s="34">
        <v>-346.68</v>
      </c>
      <c r="F728" s="34">
        <v>2108.61</v>
      </c>
      <c r="G728" s="34">
        <v>3061.24</v>
      </c>
      <c r="H728" s="34">
        <v>-349.76</v>
      </c>
      <c r="I728" s="34">
        <v>-346.76</v>
      </c>
      <c r="J728" s="34">
        <v>-352.76</v>
      </c>
      <c r="K728" s="34">
        <v>-352.76</v>
      </c>
      <c r="L728" s="34">
        <v>-349.76</v>
      </c>
      <c r="M728" s="34">
        <v>-4814.34</v>
      </c>
      <c r="N728" s="34">
        <v>-4814.34</v>
      </c>
      <c r="O728" s="34">
        <v>-4814.34</v>
      </c>
      <c r="P728" s="34">
        <v>-4514.91</v>
      </c>
      <c r="Q728" s="34">
        <v>-4514.91</v>
      </c>
    </row>
    <row r="729" spans="1:17" ht="15" thickBot="1" x14ac:dyDescent="0.4">
      <c r="A729" s="26" t="s">
        <v>50</v>
      </c>
      <c r="B729" s="26" t="s">
        <v>78</v>
      </c>
      <c r="C729" s="26">
        <v>248305</v>
      </c>
      <c r="D729" s="26" t="s">
        <v>716</v>
      </c>
      <c r="E729" s="34">
        <v>-1520369.72</v>
      </c>
      <c r="F729" s="34">
        <v>-1535731.83</v>
      </c>
      <c r="G729" s="34">
        <v>-1610780.95</v>
      </c>
      <c r="H729" s="34">
        <v>-1656301.14</v>
      </c>
      <c r="I729" s="34">
        <v>-1721020.36</v>
      </c>
      <c r="J729" s="34">
        <v>-1815864.61</v>
      </c>
      <c r="K729" s="34">
        <v>-1821378.4</v>
      </c>
      <c r="L729" s="34">
        <v>-1902742.98</v>
      </c>
      <c r="M729" s="34">
        <v>-1995302.85</v>
      </c>
      <c r="N729" s="34">
        <v>-2057702.11</v>
      </c>
      <c r="O729" s="34">
        <v>-2142399.36</v>
      </c>
      <c r="P729" s="34">
        <v>-2263344</v>
      </c>
      <c r="Q729" s="34">
        <v>-2263344</v>
      </c>
    </row>
    <row r="730" spans="1:17" ht="15" thickBot="1" x14ac:dyDescent="0.4">
      <c r="A730" s="26" t="s">
        <v>50</v>
      </c>
      <c r="B730" s="26" t="s">
        <v>78</v>
      </c>
      <c r="C730" s="26">
        <v>248310</v>
      </c>
      <c r="D730" s="26" t="s">
        <v>717</v>
      </c>
      <c r="E730" s="34">
        <v>-9897.43</v>
      </c>
      <c r="F730" s="34">
        <v>-13854.47</v>
      </c>
      <c r="G730" s="34">
        <v>-17534.830000000002</v>
      </c>
      <c r="H730" s="34">
        <v>-21353.53</v>
      </c>
      <c r="I730" s="34">
        <v>-25321.62</v>
      </c>
      <c r="J730" s="34">
        <v>-28470.69</v>
      </c>
      <c r="K730" s="34">
        <v>-32478.560000000001</v>
      </c>
      <c r="L730" s="34">
        <v>-36117.49</v>
      </c>
      <c r="M730" s="34">
        <v>-39556.01</v>
      </c>
      <c r="N730" s="34">
        <v>-42442.3</v>
      </c>
      <c r="O730" s="34">
        <v>-45073.35</v>
      </c>
      <c r="P730" s="34">
        <v>-48433.81</v>
      </c>
      <c r="Q730" s="34">
        <v>-48433.81</v>
      </c>
    </row>
    <row r="731" spans="1:17" ht="15" thickBot="1" x14ac:dyDescent="0.4">
      <c r="A731" s="26" t="s">
        <v>50</v>
      </c>
      <c r="B731" s="26" t="s">
        <v>78</v>
      </c>
      <c r="C731" s="26">
        <v>248315</v>
      </c>
      <c r="D731" s="26" t="s">
        <v>718</v>
      </c>
      <c r="E731" s="34">
        <v>-158755.06</v>
      </c>
      <c r="F731" s="34">
        <v>-160493.28</v>
      </c>
      <c r="G731" s="34">
        <v>-159528.44</v>
      </c>
      <c r="H731" s="34">
        <v>-158624.79</v>
      </c>
      <c r="I731" s="34">
        <v>-165882.57</v>
      </c>
      <c r="J731" s="34">
        <v>-161272.1</v>
      </c>
      <c r="K731" s="34">
        <v>-151940.03</v>
      </c>
      <c r="L731" s="34">
        <v>-152092</v>
      </c>
      <c r="M731" s="34">
        <v>-153885.17000000001</v>
      </c>
      <c r="N731" s="34">
        <v>-153930.23999999999</v>
      </c>
      <c r="O731" s="34">
        <v>-166069.63</v>
      </c>
      <c r="P731" s="34">
        <v>-166391.82999999999</v>
      </c>
      <c r="Q731" s="34">
        <v>-166391.82999999999</v>
      </c>
    </row>
    <row r="732" spans="1:17" ht="15" thickBot="1" x14ac:dyDescent="0.4">
      <c r="A732" s="26" t="s">
        <v>50</v>
      </c>
      <c r="B732" s="26" t="s">
        <v>78</v>
      </c>
      <c r="C732" s="26">
        <v>248505</v>
      </c>
      <c r="D732" s="26" t="s">
        <v>719</v>
      </c>
      <c r="E732" s="34">
        <v>0</v>
      </c>
      <c r="F732" s="34">
        <v>0</v>
      </c>
      <c r="G732" s="34">
        <v>0</v>
      </c>
      <c r="H732" s="34">
        <v>0</v>
      </c>
      <c r="I732" s="34">
        <v>0</v>
      </c>
      <c r="J732" s="34">
        <v>0</v>
      </c>
      <c r="K732" s="34">
        <v>0</v>
      </c>
      <c r="L732" s="34">
        <v>0</v>
      </c>
      <c r="M732" s="34">
        <v>0</v>
      </c>
      <c r="N732" s="34">
        <v>0</v>
      </c>
      <c r="O732" s="34">
        <v>0</v>
      </c>
      <c r="P732" s="34">
        <v>0</v>
      </c>
      <c r="Q732" s="34">
        <v>0</v>
      </c>
    </row>
    <row r="733" spans="1:17" ht="15" thickBot="1" x14ac:dyDescent="0.4">
      <c r="A733" s="26" t="s">
        <v>50</v>
      </c>
      <c r="B733" s="26" t="s">
        <v>78</v>
      </c>
      <c r="C733" s="26">
        <v>248602</v>
      </c>
      <c r="D733" s="26" t="s">
        <v>528</v>
      </c>
      <c r="E733" s="34">
        <v>-2058486.8</v>
      </c>
      <c r="F733" s="34">
        <v>-1403503.52</v>
      </c>
      <c r="G733" s="34">
        <v>-2065776.77</v>
      </c>
      <c r="H733" s="34">
        <v>-2617401.06</v>
      </c>
      <c r="I733" s="34">
        <v>-876127.31</v>
      </c>
      <c r="J733" s="34">
        <v>-1078910.24</v>
      </c>
      <c r="K733" s="34">
        <v>-1249693.29</v>
      </c>
      <c r="L733" s="34">
        <v>-324110.3</v>
      </c>
      <c r="M733" s="34">
        <v>-481107.64</v>
      </c>
      <c r="N733" s="34">
        <v>-687809.23</v>
      </c>
      <c r="O733" s="34">
        <v>-589476.80000000005</v>
      </c>
      <c r="P733" s="34">
        <v>-1213762.05</v>
      </c>
      <c r="Q733" s="34">
        <v>-1213762.05</v>
      </c>
    </row>
    <row r="734" spans="1:17" ht="15" thickBot="1" x14ac:dyDescent="0.4">
      <c r="A734" s="26" t="s">
        <v>50</v>
      </c>
      <c r="B734" s="26" t="s">
        <v>78</v>
      </c>
      <c r="C734" s="26">
        <v>248604</v>
      </c>
      <c r="D734" s="26" t="s">
        <v>529</v>
      </c>
      <c r="E734" s="34">
        <v>-107661.11</v>
      </c>
      <c r="F734" s="34">
        <v>-97505.12</v>
      </c>
      <c r="G734" s="34">
        <v>-97939.85</v>
      </c>
      <c r="H734" s="34">
        <v>-81610</v>
      </c>
      <c r="I734" s="34">
        <v>-48228.11</v>
      </c>
      <c r="J734" s="34">
        <v>-27936.26</v>
      </c>
      <c r="K734" s="34">
        <v>-25344.3</v>
      </c>
      <c r="L734" s="34">
        <v>-22333.8</v>
      </c>
      <c r="M734" s="34">
        <v>-24013.7</v>
      </c>
      <c r="N734" s="34">
        <v>-29732.28</v>
      </c>
      <c r="O734" s="34">
        <v>-56300.69</v>
      </c>
      <c r="P734" s="34">
        <v>-96131.86</v>
      </c>
      <c r="Q734" s="34">
        <v>-96131.86</v>
      </c>
    </row>
    <row r="735" spans="1:17" ht="15" thickBot="1" x14ac:dyDescent="0.4">
      <c r="A735" s="26" t="s">
        <v>50</v>
      </c>
      <c r="B735" s="26" t="s">
        <v>78</v>
      </c>
      <c r="C735" s="26">
        <v>248606</v>
      </c>
      <c r="D735" s="26" t="s">
        <v>530</v>
      </c>
      <c r="E735" s="34">
        <v>-11249.37</v>
      </c>
      <c r="F735" s="34">
        <v>-3510.64</v>
      </c>
      <c r="G735" s="34">
        <v>-5013.63</v>
      </c>
      <c r="H735" s="34">
        <v>-6279.66</v>
      </c>
      <c r="I735" s="34">
        <v>-7186.48</v>
      </c>
      <c r="J735" s="34">
        <v>-7712.03</v>
      </c>
      <c r="K735" s="34">
        <v>-8061.38</v>
      </c>
      <c r="L735" s="34">
        <v>-8377.36</v>
      </c>
      <c r="M735" s="34">
        <v>-8681.59</v>
      </c>
      <c r="N735" s="34">
        <v>-9125.07</v>
      </c>
      <c r="O735" s="34">
        <v>-9935.2199999999993</v>
      </c>
      <c r="P735" s="34">
        <v>-11327.32</v>
      </c>
      <c r="Q735" s="34">
        <v>-11327.32</v>
      </c>
    </row>
    <row r="736" spans="1:17" ht="15" thickBot="1" x14ac:dyDescent="0.4">
      <c r="A736" s="26" t="s">
        <v>50</v>
      </c>
      <c r="B736" s="26" t="s">
        <v>78</v>
      </c>
      <c r="C736" s="26">
        <v>248608</v>
      </c>
      <c r="D736" s="26" t="s">
        <v>531</v>
      </c>
      <c r="E736" s="34">
        <v>-51717.1</v>
      </c>
      <c r="F736" s="34">
        <v>-42482.35</v>
      </c>
      <c r="G736" s="34">
        <v>-47366.17</v>
      </c>
      <c r="H736" s="34">
        <v>-37638.43</v>
      </c>
      <c r="I736" s="34">
        <v>-24511.56</v>
      </c>
      <c r="J736" s="34">
        <v>-14158.86</v>
      </c>
      <c r="K736" s="34">
        <v>-12890.31</v>
      </c>
      <c r="L736" s="34">
        <v>-11679.93</v>
      </c>
      <c r="M736" s="34">
        <v>-11851.71</v>
      </c>
      <c r="N736" s="34">
        <v>-16262.14</v>
      </c>
      <c r="O736" s="34">
        <v>-29868.69</v>
      </c>
      <c r="P736" s="34">
        <v>-43682.16</v>
      </c>
      <c r="Q736" s="34">
        <v>-43682.16</v>
      </c>
    </row>
    <row r="737" spans="1:17" ht="15" thickBot="1" x14ac:dyDescent="0.4">
      <c r="A737" s="26" t="s">
        <v>50</v>
      </c>
      <c r="B737" s="26" t="s">
        <v>78</v>
      </c>
      <c r="C737" s="26">
        <v>248610</v>
      </c>
      <c r="D737" s="26" t="s">
        <v>532</v>
      </c>
      <c r="E737" s="34">
        <v>-76771.83</v>
      </c>
      <c r="F737" s="34">
        <v>-22804.47</v>
      </c>
      <c r="G737" s="34">
        <v>-32691.21</v>
      </c>
      <c r="H737" s="34">
        <v>-40815.089999999997</v>
      </c>
      <c r="I737" s="34">
        <v>-44301.35</v>
      </c>
      <c r="J737" s="34">
        <v>-47064.4</v>
      </c>
      <c r="K737" s="34">
        <v>-49302.3</v>
      </c>
      <c r="L737" s="34">
        <v>-51384.79</v>
      </c>
      <c r="M737" s="34">
        <v>-53393.75</v>
      </c>
      <c r="N737" s="34">
        <v>-56113.2</v>
      </c>
      <c r="O737" s="34">
        <v>-62110.35</v>
      </c>
      <c r="P737" s="34">
        <v>-71855.960000000006</v>
      </c>
      <c r="Q737" s="34">
        <v>-71855.960000000006</v>
      </c>
    </row>
    <row r="738" spans="1:17" ht="15" thickBot="1" x14ac:dyDescent="0.4">
      <c r="A738" s="26" t="s">
        <v>50</v>
      </c>
      <c r="B738" s="26" t="s">
        <v>78</v>
      </c>
      <c r="C738" s="26">
        <v>248612</v>
      </c>
      <c r="D738" s="26" t="s">
        <v>534</v>
      </c>
      <c r="E738" s="34">
        <v>-6141.51</v>
      </c>
      <c r="F738" s="34">
        <v>-4885.47</v>
      </c>
      <c r="G738" s="34">
        <v>-7136.4</v>
      </c>
      <c r="H738" s="34">
        <v>-9070.31</v>
      </c>
      <c r="I738" s="34">
        <v>-3280.29</v>
      </c>
      <c r="J738" s="34">
        <v>-3972.81</v>
      </c>
      <c r="K738" s="34">
        <v>-4531.95</v>
      </c>
      <c r="L738" s="34">
        <v>-1050.33</v>
      </c>
      <c r="M738" s="34">
        <v>-1534.11</v>
      </c>
      <c r="N738" s="34">
        <v>-2182.17</v>
      </c>
      <c r="O738" s="34">
        <v>-1746.72</v>
      </c>
      <c r="P738" s="34">
        <v>-3798.13</v>
      </c>
      <c r="Q738" s="34">
        <v>-3798.13</v>
      </c>
    </row>
    <row r="739" spans="1:17" ht="15" thickBot="1" x14ac:dyDescent="0.4">
      <c r="A739" s="26" t="s">
        <v>50</v>
      </c>
      <c r="B739" s="26" t="s">
        <v>78</v>
      </c>
      <c r="C739" s="26">
        <v>248614</v>
      </c>
      <c r="D739" s="26" t="s">
        <v>535</v>
      </c>
      <c r="E739" s="34">
        <v>-22258.5</v>
      </c>
      <c r="F739" s="34">
        <v>-41687.480000000003</v>
      </c>
      <c r="G739" s="34">
        <v>-63880.95</v>
      </c>
      <c r="H739" s="34">
        <v>-16117.24</v>
      </c>
      <c r="I739" s="34">
        <v>-24779.43</v>
      </c>
      <c r="J739" s="34">
        <v>-30898.400000000001</v>
      </c>
      <c r="K739" s="34">
        <v>-5175.38</v>
      </c>
      <c r="L739" s="34">
        <v>-10295.4</v>
      </c>
      <c r="M739" s="34">
        <v>-15548.77</v>
      </c>
      <c r="N739" s="34">
        <v>-7410.18</v>
      </c>
      <c r="O739" s="34">
        <v>-22874.03</v>
      </c>
      <c r="P739" s="34">
        <v>-43498.86</v>
      </c>
      <c r="Q739" s="34">
        <v>-43498.86</v>
      </c>
    </row>
    <row r="740" spans="1:17" ht="15" thickBot="1" x14ac:dyDescent="0.4">
      <c r="A740" s="26" t="s">
        <v>50</v>
      </c>
      <c r="B740" s="26" t="s">
        <v>78</v>
      </c>
      <c r="C740" s="26">
        <v>248616</v>
      </c>
      <c r="D740" s="26" t="s">
        <v>536</v>
      </c>
      <c r="E740" s="34">
        <v>-84472.16</v>
      </c>
      <c r="F740" s="34">
        <v>-44558.93</v>
      </c>
      <c r="G740" s="34">
        <v>-65096.56</v>
      </c>
      <c r="H740" s="34">
        <v>-81084.86</v>
      </c>
      <c r="I740" s="34">
        <v>-87673.18</v>
      </c>
      <c r="J740" s="34">
        <v>-93330.27</v>
      </c>
      <c r="K740" s="34">
        <v>-4732.99</v>
      </c>
      <c r="L740" s="34">
        <v>-9397.25</v>
      </c>
      <c r="M740" s="34">
        <v>-14514.96</v>
      </c>
      <c r="N740" s="34">
        <v>-21344.05</v>
      </c>
      <c r="O740" s="34">
        <v>-36051.480000000003</v>
      </c>
      <c r="P740" s="34">
        <v>-58089.05</v>
      </c>
      <c r="Q740" s="34">
        <v>-58089.05</v>
      </c>
    </row>
    <row r="741" spans="1:17" ht="15" thickBot="1" x14ac:dyDescent="0.4">
      <c r="A741" s="26" t="s">
        <v>50</v>
      </c>
      <c r="B741" s="26" t="s">
        <v>78</v>
      </c>
      <c r="C741" s="26">
        <v>248618</v>
      </c>
      <c r="D741" s="26" t="s">
        <v>720</v>
      </c>
      <c r="E741" s="34">
        <v>-8469.5</v>
      </c>
      <c r="F741" s="34">
        <v>-6245.97</v>
      </c>
      <c r="G741" s="34">
        <v>-9174.08</v>
      </c>
      <c r="H741" s="34">
        <v>-11798.02</v>
      </c>
      <c r="I741" s="34">
        <v>-4433.3599999999997</v>
      </c>
      <c r="J741" s="34">
        <v>-5412.4</v>
      </c>
      <c r="K741" s="34">
        <v>-6240.1</v>
      </c>
      <c r="L741" s="34">
        <v>-1528.02</v>
      </c>
      <c r="M741" s="34">
        <v>-2264.9499999999998</v>
      </c>
      <c r="N741" s="34">
        <v>-3104.25</v>
      </c>
      <c r="O741" s="34">
        <v>-2349.63</v>
      </c>
      <c r="P741" s="34">
        <v>-5075.78</v>
      </c>
      <c r="Q741" s="34">
        <v>-5075.78</v>
      </c>
    </row>
    <row r="742" spans="1:17" ht="15" thickBot="1" x14ac:dyDescent="0.4">
      <c r="A742" s="26" t="s">
        <v>50</v>
      </c>
      <c r="B742" s="26" t="s">
        <v>78</v>
      </c>
      <c r="C742" s="26">
        <v>248620</v>
      </c>
      <c r="D742" s="26" t="s">
        <v>538</v>
      </c>
      <c r="E742" s="34">
        <v>-461205.51</v>
      </c>
      <c r="F742" s="34">
        <v>-219777.91</v>
      </c>
      <c r="G742" s="34">
        <v>-378074.99</v>
      </c>
      <c r="H742" s="34">
        <v>-515273.15</v>
      </c>
      <c r="I742" s="34">
        <v>-111426.46</v>
      </c>
      <c r="J742" s="34">
        <v>-156980.20000000001</v>
      </c>
      <c r="K742" s="34">
        <v>-198384.34</v>
      </c>
      <c r="L742" s="34">
        <v>37087.57</v>
      </c>
      <c r="M742" s="34">
        <v>-915.95</v>
      </c>
      <c r="N742" s="34">
        <v>-164627.94</v>
      </c>
      <c r="O742" s="34">
        <v>-129492.01</v>
      </c>
      <c r="P742" s="34">
        <v>-272908.95</v>
      </c>
      <c r="Q742" s="34">
        <v>-272908.95</v>
      </c>
    </row>
    <row r="743" spans="1:17" ht="15" thickBot="1" x14ac:dyDescent="0.4">
      <c r="A743" s="26" t="s">
        <v>50</v>
      </c>
      <c r="B743" s="26" t="s">
        <v>78</v>
      </c>
      <c r="C743" s="26">
        <v>248622</v>
      </c>
      <c r="D743" s="26" t="s">
        <v>721</v>
      </c>
      <c r="E743" s="34">
        <v>-12426.18</v>
      </c>
      <c r="F743" s="34">
        <v>-22807.98</v>
      </c>
      <c r="G743" s="34">
        <v>-33555.199999999997</v>
      </c>
      <c r="H743" s="34">
        <v>-9475.8799999999992</v>
      </c>
      <c r="I743" s="34">
        <v>-16199.71</v>
      </c>
      <c r="J743" s="34">
        <v>-19924.59</v>
      </c>
      <c r="K743" s="34">
        <v>-3322.18</v>
      </c>
      <c r="L743" s="34">
        <v>-6524.43</v>
      </c>
      <c r="M743" s="34">
        <v>-9948.19</v>
      </c>
      <c r="N743" s="34">
        <v>-3911.68</v>
      </c>
      <c r="O743" s="34">
        <v>-9816.7800000000007</v>
      </c>
      <c r="P743" s="34">
        <v>-19489.310000000001</v>
      </c>
      <c r="Q743" s="34">
        <v>-19489.310000000001</v>
      </c>
    </row>
    <row r="744" spans="1:17" ht="15" thickBot="1" x14ac:dyDescent="0.4">
      <c r="A744" s="26" t="s">
        <v>50</v>
      </c>
      <c r="B744" s="26" t="s">
        <v>78</v>
      </c>
      <c r="C744" s="26">
        <v>248624</v>
      </c>
      <c r="D744" s="26" t="s">
        <v>540</v>
      </c>
      <c r="E744" s="34">
        <v>-79493.37</v>
      </c>
      <c r="F744" s="34">
        <v>-51829.79</v>
      </c>
      <c r="G744" s="34">
        <v>-75390.559999999998</v>
      </c>
      <c r="H744" s="34">
        <v>-94334.25</v>
      </c>
      <c r="I744" s="34">
        <v>-28530.61</v>
      </c>
      <c r="J744" s="34">
        <v>-35199.24</v>
      </c>
      <c r="K744" s="34">
        <v>-41659.879999999997</v>
      </c>
      <c r="L744" s="34">
        <v>-11889.68</v>
      </c>
      <c r="M744" s="34">
        <v>-17509.89</v>
      </c>
      <c r="N744" s="34">
        <v>-25310.13</v>
      </c>
      <c r="O744" s="34">
        <v>-21787.14</v>
      </c>
      <c r="P744" s="34">
        <v>-46233.69</v>
      </c>
      <c r="Q744" s="34">
        <v>-46233.69</v>
      </c>
    </row>
    <row r="745" spans="1:17" ht="15" thickBot="1" x14ac:dyDescent="0.4">
      <c r="A745" s="26" t="s">
        <v>50</v>
      </c>
      <c r="B745" s="26" t="s">
        <v>78</v>
      </c>
      <c r="C745" s="26">
        <v>248626</v>
      </c>
      <c r="D745" s="26" t="s">
        <v>541</v>
      </c>
      <c r="E745" s="34">
        <v>-203774.29</v>
      </c>
      <c r="F745" s="34">
        <v>-233357.17</v>
      </c>
      <c r="G745" s="34">
        <v>-93891.58</v>
      </c>
      <c r="H745" s="34">
        <v>-118767.03</v>
      </c>
      <c r="I745" s="34">
        <v>-129090</v>
      </c>
      <c r="J745" s="34">
        <v>-138567.49</v>
      </c>
      <c r="K745" s="34">
        <v>-6976.63</v>
      </c>
      <c r="L745" s="34">
        <v>-13421.11</v>
      </c>
      <c r="M745" s="34">
        <v>-21854.01</v>
      </c>
      <c r="N745" s="34">
        <v>-33265.97</v>
      </c>
      <c r="O745" s="34">
        <v>-61169</v>
      </c>
      <c r="P745" s="34">
        <v>-94342.48</v>
      </c>
      <c r="Q745" s="34">
        <v>-94342.48</v>
      </c>
    </row>
    <row r="746" spans="1:17" ht="15" thickBot="1" x14ac:dyDescent="0.4">
      <c r="A746" s="26" t="s">
        <v>50</v>
      </c>
      <c r="B746" s="26" t="s">
        <v>78</v>
      </c>
      <c r="C746" s="26">
        <v>248628</v>
      </c>
      <c r="D746" s="26" t="s">
        <v>542</v>
      </c>
      <c r="E746" s="34">
        <v>-23985.15</v>
      </c>
      <c r="F746" s="34">
        <v>-45750.95</v>
      </c>
      <c r="G746" s="34">
        <v>-68172.38</v>
      </c>
      <c r="H746" s="34">
        <v>-18657.59</v>
      </c>
      <c r="I746" s="34">
        <v>-32151.11</v>
      </c>
      <c r="J746" s="34">
        <v>-40415.339999999997</v>
      </c>
      <c r="K746" s="34">
        <v>-6958.96</v>
      </c>
      <c r="L746" s="34">
        <v>-13305.52</v>
      </c>
      <c r="M746" s="34">
        <v>-19779.95</v>
      </c>
      <c r="N746" s="34">
        <v>-7596.4</v>
      </c>
      <c r="O746" s="34">
        <v>-18928.89</v>
      </c>
      <c r="P746" s="34">
        <v>-39012.92</v>
      </c>
      <c r="Q746" s="34">
        <v>-39012.92</v>
      </c>
    </row>
    <row r="747" spans="1:17" ht="15" thickBot="1" x14ac:dyDescent="0.4">
      <c r="A747" s="26" t="s">
        <v>50</v>
      </c>
      <c r="B747" s="26" t="s">
        <v>78</v>
      </c>
      <c r="C747" s="26">
        <v>248630</v>
      </c>
      <c r="D747" s="26" t="s">
        <v>543</v>
      </c>
      <c r="E747" s="34">
        <v>-277191.15999999997</v>
      </c>
      <c r="F747" s="34">
        <v>-190516.38</v>
      </c>
      <c r="G747" s="34">
        <v>-280260.42</v>
      </c>
      <c r="H747" s="34">
        <v>-354306.16</v>
      </c>
      <c r="I747" s="34">
        <v>-113660.38</v>
      </c>
      <c r="J747" s="34">
        <v>-138020.04999999999</v>
      </c>
      <c r="K747" s="34">
        <v>-158973.29999999999</v>
      </c>
      <c r="L747" s="34">
        <v>-39301.230000000003</v>
      </c>
      <c r="M747" s="34">
        <v>-59304.06</v>
      </c>
      <c r="N747" s="34">
        <v>-86203.01</v>
      </c>
      <c r="O747" s="34">
        <v>-80625.02</v>
      </c>
      <c r="P747" s="34">
        <v>-168299</v>
      </c>
      <c r="Q747" s="34">
        <v>-168299</v>
      </c>
    </row>
    <row r="748" spans="1:17" ht="15" thickBot="1" x14ac:dyDescent="0.4">
      <c r="A748" s="26" t="s">
        <v>50</v>
      </c>
      <c r="B748" s="26" t="s">
        <v>78</v>
      </c>
      <c r="C748" s="26">
        <v>248632</v>
      </c>
      <c r="D748" s="26" t="s">
        <v>544</v>
      </c>
      <c r="E748" s="34">
        <v>-147032.09</v>
      </c>
      <c r="F748" s="34">
        <v>-44988.56</v>
      </c>
      <c r="G748" s="34">
        <v>-66239.179999999993</v>
      </c>
      <c r="H748" s="34">
        <v>-84304.54</v>
      </c>
      <c r="I748" s="34">
        <v>-99386.54</v>
      </c>
      <c r="J748" s="34">
        <v>-106626.65</v>
      </c>
      <c r="K748" s="34">
        <v>-111836.76</v>
      </c>
      <c r="L748" s="34">
        <v>-116450.86</v>
      </c>
      <c r="M748" s="34">
        <v>-121073.55</v>
      </c>
      <c r="N748" s="34">
        <v>-126330.71</v>
      </c>
      <c r="O748" s="34">
        <v>-135164.29999999999</v>
      </c>
      <c r="P748" s="34">
        <v>-153483.99</v>
      </c>
      <c r="Q748" s="34">
        <v>-153483.99</v>
      </c>
    </row>
    <row r="749" spans="1:17" ht="15" thickBot="1" x14ac:dyDescent="0.4">
      <c r="A749" s="26" t="s">
        <v>50</v>
      </c>
      <c r="B749" s="26" t="s">
        <v>78</v>
      </c>
      <c r="C749" s="26">
        <v>248634</v>
      </c>
      <c r="D749" s="26" t="s">
        <v>545</v>
      </c>
      <c r="E749" s="34">
        <v>-6004.25</v>
      </c>
      <c r="F749" s="34">
        <v>-10949.58</v>
      </c>
      <c r="G749" s="34">
        <v>-16146.91</v>
      </c>
      <c r="H749" s="34">
        <v>-4429.59</v>
      </c>
      <c r="I749" s="34">
        <v>-7402.45</v>
      </c>
      <c r="J749" s="34">
        <v>-9081.36</v>
      </c>
      <c r="K749" s="34">
        <v>-1513.54</v>
      </c>
      <c r="L749" s="34">
        <v>-2897.42</v>
      </c>
      <c r="M749" s="34">
        <v>-4459.1899999999996</v>
      </c>
      <c r="N749" s="34">
        <v>-2199.13</v>
      </c>
      <c r="O749" s="34">
        <v>-5539.3</v>
      </c>
      <c r="P749" s="34">
        <v>-10594.17</v>
      </c>
      <c r="Q749" s="34">
        <v>-10594.17</v>
      </c>
    </row>
    <row r="750" spans="1:17" ht="15" thickBot="1" x14ac:dyDescent="0.4">
      <c r="A750" s="26" t="s">
        <v>50</v>
      </c>
      <c r="B750" s="26" t="s">
        <v>78</v>
      </c>
      <c r="C750" s="26">
        <v>248636</v>
      </c>
      <c r="D750" s="26" t="s">
        <v>546</v>
      </c>
      <c r="E750" s="34">
        <v>-64569.27</v>
      </c>
      <c r="F750" s="34">
        <v>-19296.82</v>
      </c>
      <c r="G750" s="34">
        <v>-27708.400000000001</v>
      </c>
      <c r="H750" s="34">
        <v>-34906.400000000001</v>
      </c>
      <c r="I750" s="34">
        <v>-39729.08</v>
      </c>
      <c r="J750" s="34">
        <v>-42176.32</v>
      </c>
      <c r="K750" s="34">
        <v>-44332.34</v>
      </c>
      <c r="L750" s="34">
        <v>-46244.99</v>
      </c>
      <c r="M750" s="34">
        <v>-48325.64</v>
      </c>
      <c r="N750" s="34">
        <v>-50849.73</v>
      </c>
      <c r="O750" s="34">
        <v>-55425.35</v>
      </c>
      <c r="P750" s="34">
        <v>-63971.87</v>
      </c>
      <c r="Q750" s="34">
        <v>-63971.87</v>
      </c>
    </row>
    <row r="751" spans="1:17" ht="15" thickBot="1" x14ac:dyDescent="0.4">
      <c r="A751" s="26" t="s">
        <v>50</v>
      </c>
      <c r="B751" s="26" t="s">
        <v>78</v>
      </c>
      <c r="C751" s="26">
        <v>248638</v>
      </c>
      <c r="D751" s="26" t="s">
        <v>722</v>
      </c>
      <c r="E751" s="34">
        <v>-121715.2</v>
      </c>
      <c r="F751" s="34">
        <v>-84501.92</v>
      </c>
      <c r="G751" s="34">
        <v>-127184.03</v>
      </c>
      <c r="H751" s="34">
        <v>-160938.73000000001</v>
      </c>
      <c r="I751" s="34">
        <v>-55717.18</v>
      </c>
      <c r="J751" s="34">
        <v>-68408.289999999994</v>
      </c>
      <c r="K751" s="34">
        <v>-79753.23</v>
      </c>
      <c r="L751" s="34">
        <v>-21167.49</v>
      </c>
      <c r="M751" s="34">
        <v>-31632.66</v>
      </c>
      <c r="N751" s="34">
        <v>-43945.47</v>
      </c>
      <c r="O751" s="34">
        <v>-33100.17</v>
      </c>
      <c r="P751" s="34">
        <v>-69274.710000000006</v>
      </c>
      <c r="Q751" s="34">
        <v>-69274.710000000006</v>
      </c>
    </row>
    <row r="752" spans="1:17" ht="15" thickBot="1" x14ac:dyDescent="0.4">
      <c r="A752" s="26" t="s">
        <v>50</v>
      </c>
      <c r="B752" s="26" t="s">
        <v>78</v>
      </c>
      <c r="C752" s="26">
        <v>248640</v>
      </c>
      <c r="D752" s="26" t="s">
        <v>548</v>
      </c>
      <c r="E752" s="34">
        <v>-64159.54</v>
      </c>
      <c r="F752" s="34">
        <v>-116181.15</v>
      </c>
      <c r="G752" s="34">
        <v>-170111.2</v>
      </c>
      <c r="H752" s="34">
        <v>-50691.199999999997</v>
      </c>
      <c r="I752" s="34">
        <v>-85151.77</v>
      </c>
      <c r="J752" s="34">
        <v>-101760.8</v>
      </c>
      <c r="K752" s="34">
        <v>-13409.71</v>
      </c>
      <c r="L752" s="34">
        <v>-24343.22</v>
      </c>
      <c r="M752" s="34">
        <v>-34687.620000000003</v>
      </c>
      <c r="N752" s="34">
        <v>-14042.15</v>
      </c>
      <c r="O752" s="34">
        <v>-40060.69</v>
      </c>
      <c r="P752" s="34">
        <v>-86840.01</v>
      </c>
      <c r="Q752" s="34">
        <v>-86840.01</v>
      </c>
    </row>
    <row r="753" spans="1:17" ht="15" thickBot="1" x14ac:dyDescent="0.4">
      <c r="A753" s="26" t="s">
        <v>50</v>
      </c>
      <c r="B753" s="26" t="s">
        <v>78</v>
      </c>
      <c r="C753" s="26">
        <v>248642</v>
      </c>
      <c r="D753" s="26" t="s">
        <v>549</v>
      </c>
      <c r="E753" s="34">
        <v>-136628.79</v>
      </c>
      <c r="F753" s="34">
        <v>-39689.050000000003</v>
      </c>
      <c r="G753" s="34">
        <v>-58280.24</v>
      </c>
      <c r="H753" s="34">
        <v>-74355.33</v>
      </c>
      <c r="I753" s="34">
        <v>-81949.22</v>
      </c>
      <c r="J753" s="34">
        <v>-86991.89</v>
      </c>
      <c r="K753" s="34">
        <v>-91403.23</v>
      </c>
      <c r="L753" s="34">
        <v>-95830.25</v>
      </c>
      <c r="M753" s="34">
        <v>-100374.23</v>
      </c>
      <c r="N753" s="34">
        <v>-106643.16</v>
      </c>
      <c r="O753" s="34">
        <v>-119361.99</v>
      </c>
      <c r="P753" s="34">
        <v>-138387.1</v>
      </c>
      <c r="Q753" s="34">
        <v>-138387.1</v>
      </c>
    </row>
    <row r="754" spans="1:17" ht="15" thickBot="1" x14ac:dyDescent="0.4">
      <c r="A754" s="26" t="s">
        <v>50</v>
      </c>
      <c r="B754" s="26" t="s">
        <v>78</v>
      </c>
      <c r="C754" s="26">
        <v>248644</v>
      </c>
      <c r="D754" s="26" t="s">
        <v>550</v>
      </c>
      <c r="E754" s="34">
        <v>-152927.54999999999</v>
      </c>
      <c r="F754" s="34">
        <v>-44883.68</v>
      </c>
      <c r="G754" s="34">
        <v>-64938.54</v>
      </c>
      <c r="H754" s="34">
        <v>-82004.11</v>
      </c>
      <c r="I754" s="34">
        <v>-91392.14</v>
      </c>
      <c r="J754" s="34">
        <v>-97327.6</v>
      </c>
      <c r="K754" s="34">
        <v>-103085.79</v>
      </c>
      <c r="L754" s="34">
        <v>-107743.93</v>
      </c>
      <c r="M754" s="34">
        <v>-112908.66</v>
      </c>
      <c r="N754" s="34">
        <v>-119636.86</v>
      </c>
      <c r="O754" s="34">
        <v>-132530.34</v>
      </c>
      <c r="P754" s="34">
        <v>-154230.82</v>
      </c>
      <c r="Q754" s="34">
        <v>-154230.82</v>
      </c>
    </row>
    <row r="755" spans="1:17" ht="15" thickBot="1" x14ac:dyDescent="0.4">
      <c r="A755" s="26" t="s">
        <v>50</v>
      </c>
      <c r="B755" s="26" t="s">
        <v>78</v>
      </c>
      <c r="C755" s="26">
        <v>248646</v>
      </c>
      <c r="D755" s="26" t="s">
        <v>552</v>
      </c>
      <c r="E755" s="34">
        <v>-129644.92</v>
      </c>
      <c r="F755" s="34">
        <v>-35703.64</v>
      </c>
      <c r="G755" s="34">
        <v>-52675.82</v>
      </c>
      <c r="H755" s="34">
        <v>-67030.28</v>
      </c>
      <c r="I755" s="34">
        <v>-77816.89</v>
      </c>
      <c r="J755" s="34">
        <v>-84260.2</v>
      </c>
      <c r="K755" s="34">
        <v>-90088.4</v>
      </c>
      <c r="L755" s="34">
        <v>-95795.839999999997</v>
      </c>
      <c r="M755" s="34">
        <v>-101402.76</v>
      </c>
      <c r="N755" s="34">
        <v>-108539.04</v>
      </c>
      <c r="O755" s="34">
        <v>-118356.48</v>
      </c>
      <c r="P755" s="34">
        <v>-134064.54</v>
      </c>
      <c r="Q755" s="34">
        <v>-134064.54</v>
      </c>
    </row>
    <row r="756" spans="1:17" ht="15" thickBot="1" x14ac:dyDescent="0.4">
      <c r="A756" s="26" t="s">
        <v>50</v>
      </c>
      <c r="B756" s="26" t="s">
        <v>78</v>
      </c>
      <c r="C756" s="26">
        <v>248648</v>
      </c>
      <c r="D756" s="26" t="s">
        <v>553</v>
      </c>
      <c r="E756" s="34">
        <v>-21486.35</v>
      </c>
      <c r="F756" s="34">
        <v>-17512.86</v>
      </c>
      <c r="G756" s="34">
        <v>-25529.37</v>
      </c>
      <c r="H756" s="34">
        <v>-32483.97</v>
      </c>
      <c r="I756" s="34">
        <v>-11966.6</v>
      </c>
      <c r="J756" s="34">
        <v>-14426.48</v>
      </c>
      <c r="K756" s="34">
        <v>-16669.54</v>
      </c>
      <c r="L756" s="34">
        <v>-4226.1400000000003</v>
      </c>
      <c r="M756" s="34">
        <v>-6088.09</v>
      </c>
      <c r="N756" s="34">
        <v>-8452</v>
      </c>
      <c r="O756" s="34">
        <v>-6486.02</v>
      </c>
      <c r="P756" s="34">
        <v>-14315.16</v>
      </c>
      <c r="Q756" s="34">
        <v>-14315.16</v>
      </c>
    </row>
    <row r="757" spans="1:17" ht="15" thickBot="1" x14ac:dyDescent="0.4">
      <c r="A757" s="26" t="s">
        <v>50</v>
      </c>
      <c r="B757" s="26" t="s">
        <v>78</v>
      </c>
      <c r="C757" s="26">
        <v>248650</v>
      </c>
      <c r="D757" s="26" t="s">
        <v>554</v>
      </c>
      <c r="E757" s="34">
        <v>-996583.3</v>
      </c>
      <c r="F757" s="34">
        <v>-649978.55000000005</v>
      </c>
      <c r="G757" s="34">
        <v>-936106.62</v>
      </c>
      <c r="H757" s="34">
        <v>-1178252.6000000001</v>
      </c>
      <c r="I757" s="34">
        <v>-351574.04</v>
      </c>
      <c r="J757" s="34">
        <v>-437443.7</v>
      </c>
      <c r="K757" s="34">
        <v>-506775.43</v>
      </c>
      <c r="L757" s="34">
        <v>-132613.23000000001</v>
      </c>
      <c r="M757" s="34">
        <v>-197128.29</v>
      </c>
      <c r="N757" s="34">
        <v>-290261.62</v>
      </c>
      <c r="O757" s="34">
        <v>-283525.17</v>
      </c>
      <c r="P757" s="34">
        <v>-580103.63</v>
      </c>
      <c r="Q757" s="34">
        <v>-580103.63</v>
      </c>
    </row>
    <row r="758" spans="1:17" ht="15" thickBot="1" x14ac:dyDescent="0.4">
      <c r="A758" s="26" t="s">
        <v>50</v>
      </c>
      <c r="B758" s="26" t="s">
        <v>78</v>
      </c>
      <c r="C758" s="26">
        <v>248652</v>
      </c>
      <c r="D758" s="26" t="s">
        <v>555</v>
      </c>
      <c r="E758" s="34">
        <v>-30275.64</v>
      </c>
      <c r="F758" s="34">
        <v>-19761.22</v>
      </c>
      <c r="G758" s="34">
        <v>-28620.85</v>
      </c>
      <c r="H758" s="34">
        <v>-36132.519999999997</v>
      </c>
      <c r="I758" s="34">
        <v>-10623.56</v>
      </c>
      <c r="J758" s="34">
        <v>-12915.37</v>
      </c>
      <c r="K758" s="34">
        <v>-14657.26</v>
      </c>
      <c r="L758" s="34">
        <v>-3311.98</v>
      </c>
      <c r="M758" s="34">
        <v>-5021.5</v>
      </c>
      <c r="N758" s="34">
        <v>-7690.23</v>
      </c>
      <c r="O758" s="34">
        <v>-9147.67</v>
      </c>
      <c r="P758" s="34">
        <v>-18483.82</v>
      </c>
      <c r="Q758" s="34">
        <v>-18483.82</v>
      </c>
    </row>
    <row r="759" spans="1:17" ht="15" thickBot="1" x14ac:dyDescent="0.4">
      <c r="A759" s="26" t="s">
        <v>50</v>
      </c>
      <c r="B759" s="26" t="s">
        <v>78</v>
      </c>
      <c r="C759" s="26">
        <v>248654</v>
      </c>
      <c r="D759" s="26" t="s">
        <v>556</v>
      </c>
      <c r="E759" s="34">
        <v>-34808.46</v>
      </c>
      <c r="F759" s="34">
        <v>-68747.399999999994</v>
      </c>
      <c r="G759" s="34">
        <v>-101793.74</v>
      </c>
      <c r="H759" s="34">
        <v>-26660.22</v>
      </c>
      <c r="I759" s="34">
        <v>-38100.44</v>
      </c>
      <c r="J759" s="34">
        <v>-47705.33</v>
      </c>
      <c r="K759" s="34">
        <v>-7947.87</v>
      </c>
      <c r="L759" s="34">
        <v>-14984.82</v>
      </c>
      <c r="M759" s="34">
        <v>-22909.52</v>
      </c>
      <c r="N759" s="34">
        <v>-11294.55</v>
      </c>
      <c r="O759" s="34">
        <v>-35745.18</v>
      </c>
      <c r="P759" s="34">
        <v>-74838.03</v>
      </c>
      <c r="Q759" s="34">
        <v>-74838.03</v>
      </c>
    </row>
    <row r="760" spans="1:17" ht="15" thickBot="1" x14ac:dyDescent="0.4">
      <c r="A760" s="26" t="s">
        <v>50</v>
      </c>
      <c r="B760" s="26" t="s">
        <v>78</v>
      </c>
      <c r="C760" s="26">
        <v>248656</v>
      </c>
      <c r="D760" s="26" t="s">
        <v>557</v>
      </c>
      <c r="E760" s="34">
        <v>-16261.32</v>
      </c>
      <c r="F760" s="34">
        <v>-9941.7900000000009</v>
      </c>
      <c r="G760" s="34">
        <v>-14746.37</v>
      </c>
      <c r="H760" s="34">
        <v>-18510.23</v>
      </c>
      <c r="I760" s="34">
        <v>-5754.89</v>
      </c>
      <c r="J760" s="34">
        <v>-7320.21</v>
      </c>
      <c r="K760" s="34">
        <v>-8686.06</v>
      </c>
      <c r="L760" s="34">
        <v>-2682.54</v>
      </c>
      <c r="M760" s="34">
        <v>-3910.12</v>
      </c>
      <c r="N760" s="34">
        <v>-5492.41</v>
      </c>
      <c r="O760" s="34">
        <v>-4572.71</v>
      </c>
      <c r="P760" s="34">
        <v>-9412.81</v>
      </c>
      <c r="Q760" s="34">
        <v>-9412.81</v>
      </c>
    </row>
    <row r="761" spans="1:17" ht="15" thickBot="1" x14ac:dyDescent="0.4">
      <c r="A761" s="26" t="s">
        <v>50</v>
      </c>
      <c r="B761" s="26" t="s">
        <v>78</v>
      </c>
      <c r="C761" s="26">
        <v>248658</v>
      </c>
      <c r="D761" s="26" t="s">
        <v>558</v>
      </c>
      <c r="E761" s="34">
        <v>-331903.32</v>
      </c>
      <c r="F761" s="34">
        <v>-226014.31</v>
      </c>
      <c r="G761" s="34">
        <v>-335270.40999999997</v>
      </c>
      <c r="H761" s="34">
        <v>-432764.11</v>
      </c>
      <c r="I761" s="34">
        <v>-162081.51999999999</v>
      </c>
      <c r="J761" s="34">
        <v>-202898.99</v>
      </c>
      <c r="K761" s="34">
        <v>-236349.41</v>
      </c>
      <c r="L761" s="34">
        <v>-64634.27</v>
      </c>
      <c r="M761" s="34">
        <v>-93672.6</v>
      </c>
      <c r="N761" s="34">
        <v>-134775.18</v>
      </c>
      <c r="O761" s="34">
        <v>-104694.34</v>
      </c>
      <c r="P761" s="34">
        <v>-213761.67</v>
      </c>
      <c r="Q761" s="34">
        <v>-213761.67</v>
      </c>
    </row>
    <row r="762" spans="1:17" ht="15" thickBot="1" x14ac:dyDescent="0.4">
      <c r="A762" s="26" t="s">
        <v>50</v>
      </c>
      <c r="B762" s="26" t="s">
        <v>78</v>
      </c>
      <c r="C762" s="26">
        <v>248660</v>
      </c>
      <c r="D762" s="26" t="s">
        <v>559</v>
      </c>
      <c r="E762" s="34">
        <v>-98778.67</v>
      </c>
      <c r="F762" s="34">
        <v>-56592.87</v>
      </c>
      <c r="G762" s="34">
        <v>-84290.96</v>
      </c>
      <c r="H762" s="34">
        <v>-106451.48</v>
      </c>
      <c r="I762" s="34">
        <v>-34454.19</v>
      </c>
      <c r="J762" s="34">
        <v>-45317.88</v>
      </c>
      <c r="K762" s="34">
        <v>-54649.29</v>
      </c>
      <c r="L762" s="34">
        <v>-18347.66</v>
      </c>
      <c r="M762" s="34">
        <v>-28569.06</v>
      </c>
      <c r="N762" s="34">
        <v>-41109.86</v>
      </c>
      <c r="O762" s="34">
        <v>-36970.65</v>
      </c>
      <c r="P762" s="34">
        <v>-63977.94</v>
      </c>
      <c r="Q762" s="34">
        <v>-63977.94</v>
      </c>
    </row>
    <row r="763" spans="1:17" ht="15" thickBot="1" x14ac:dyDescent="0.4">
      <c r="A763" s="26" t="s">
        <v>50</v>
      </c>
      <c r="B763" s="26" t="s">
        <v>78</v>
      </c>
      <c r="C763" s="26">
        <v>248662</v>
      </c>
      <c r="D763" s="26" t="s">
        <v>560</v>
      </c>
      <c r="E763" s="34">
        <v>-8268.5499999999993</v>
      </c>
      <c r="F763" s="34">
        <v>-15029.94</v>
      </c>
      <c r="G763" s="34">
        <v>-21560.44</v>
      </c>
      <c r="H763" s="34">
        <v>-5121.09</v>
      </c>
      <c r="I763" s="34">
        <v>-8217.66</v>
      </c>
      <c r="J763" s="34">
        <v>-10016.09</v>
      </c>
      <c r="K763" s="34">
        <v>-1743.47</v>
      </c>
      <c r="L763" s="34">
        <v>-3288.13</v>
      </c>
      <c r="M763" s="34">
        <v>-4791.6099999999997</v>
      </c>
      <c r="N763" s="34">
        <v>-1816.05</v>
      </c>
      <c r="O763" s="34">
        <v>-4659.82</v>
      </c>
      <c r="P763" s="34">
        <v>-10684.21</v>
      </c>
      <c r="Q763" s="34">
        <v>-10684.21</v>
      </c>
    </row>
    <row r="764" spans="1:17" ht="15" thickBot="1" x14ac:dyDescent="0.4">
      <c r="A764" s="26" t="s">
        <v>50</v>
      </c>
      <c r="B764" s="26" t="s">
        <v>78</v>
      </c>
      <c r="C764" s="26">
        <v>248664</v>
      </c>
      <c r="D764" s="26" t="s">
        <v>561</v>
      </c>
      <c r="E764" s="34">
        <v>-7169.69</v>
      </c>
      <c r="F764" s="34">
        <v>-5420.45</v>
      </c>
      <c r="G764" s="34">
        <v>-7959.05</v>
      </c>
      <c r="H764" s="34">
        <v>-10208.69</v>
      </c>
      <c r="I764" s="34">
        <v>-3591.87</v>
      </c>
      <c r="J764" s="34">
        <v>-4278.12</v>
      </c>
      <c r="K764" s="34">
        <v>-4927.55</v>
      </c>
      <c r="L764" s="34">
        <v>-1237.32</v>
      </c>
      <c r="M764" s="34">
        <v>-1809.16</v>
      </c>
      <c r="N764" s="34">
        <v>-2479.88</v>
      </c>
      <c r="O764" s="34">
        <v>-1914.63</v>
      </c>
      <c r="P764" s="34">
        <v>-4218.07</v>
      </c>
      <c r="Q764" s="34">
        <v>-4218.07</v>
      </c>
    </row>
    <row r="765" spans="1:17" ht="15" thickBot="1" x14ac:dyDescent="0.4">
      <c r="A765" s="26" t="s">
        <v>50</v>
      </c>
      <c r="B765" s="26" t="s">
        <v>78</v>
      </c>
      <c r="C765" s="26">
        <v>248666</v>
      </c>
      <c r="D765" s="26" t="s">
        <v>563</v>
      </c>
      <c r="E765" s="34">
        <v>-13223</v>
      </c>
      <c r="F765" s="34">
        <v>-23476.85</v>
      </c>
      <c r="G765" s="34">
        <v>-34251.83</v>
      </c>
      <c r="H765" s="34">
        <v>-8952.4500000000007</v>
      </c>
      <c r="I765" s="34">
        <v>-15206.15</v>
      </c>
      <c r="J765" s="34">
        <v>-18812.41</v>
      </c>
      <c r="K765" s="34">
        <v>-3097.8</v>
      </c>
      <c r="L765" s="34">
        <v>-5985.3</v>
      </c>
      <c r="M765" s="34">
        <v>-8776.98</v>
      </c>
      <c r="N765" s="34">
        <v>-3253.71</v>
      </c>
      <c r="O765" s="34">
        <v>-9267.1299999999992</v>
      </c>
      <c r="P765" s="34">
        <v>-19983.669999999998</v>
      </c>
      <c r="Q765" s="34">
        <v>-19983.669999999998</v>
      </c>
    </row>
    <row r="766" spans="1:17" ht="15" thickBot="1" x14ac:dyDescent="0.4">
      <c r="A766" s="26" t="s">
        <v>50</v>
      </c>
      <c r="B766" s="26" t="s">
        <v>78</v>
      </c>
      <c r="C766" s="26">
        <v>248668</v>
      </c>
      <c r="D766" s="26" t="s">
        <v>723</v>
      </c>
      <c r="E766" s="34">
        <v>-45218.73</v>
      </c>
      <c r="F766" s="34">
        <v>-13544.01</v>
      </c>
      <c r="G766" s="34">
        <v>-19749.78</v>
      </c>
      <c r="H766" s="34">
        <v>-25010.91</v>
      </c>
      <c r="I766" s="34">
        <v>-28609.23</v>
      </c>
      <c r="J766" s="34">
        <v>-30531.64</v>
      </c>
      <c r="K766" s="34">
        <v>-32106.13</v>
      </c>
      <c r="L766" s="34">
        <v>-33460.79</v>
      </c>
      <c r="M766" s="34">
        <v>-34937.81</v>
      </c>
      <c r="N766" s="34">
        <v>-36604.21</v>
      </c>
      <c r="O766" s="34">
        <v>-39715.839999999997</v>
      </c>
      <c r="P766" s="34">
        <v>-45698.25</v>
      </c>
      <c r="Q766" s="34">
        <v>-45698.25</v>
      </c>
    </row>
    <row r="767" spans="1:17" ht="15" thickBot="1" x14ac:dyDescent="0.4">
      <c r="A767" s="26" t="s">
        <v>50</v>
      </c>
      <c r="B767" s="26" t="s">
        <v>78</v>
      </c>
      <c r="C767" s="26">
        <v>248670</v>
      </c>
      <c r="D767" s="26" t="s">
        <v>565</v>
      </c>
      <c r="E767" s="34">
        <v>-209923.88</v>
      </c>
      <c r="F767" s="34">
        <v>-271015.13</v>
      </c>
      <c r="G767" s="34">
        <v>-191921.77</v>
      </c>
      <c r="H767" s="34">
        <v>-241647.03</v>
      </c>
      <c r="I767" s="34">
        <v>-270149.7</v>
      </c>
      <c r="J767" s="34">
        <v>-285603.64</v>
      </c>
      <c r="K767" s="34">
        <v>-13283.88</v>
      </c>
      <c r="L767" s="34">
        <v>-24705.47</v>
      </c>
      <c r="M767" s="34">
        <v>-37149.050000000003</v>
      </c>
      <c r="N767" s="34">
        <v>-53393.59</v>
      </c>
      <c r="O767" s="34">
        <v>-85357.55</v>
      </c>
      <c r="P767" s="34">
        <v>-143381</v>
      </c>
      <c r="Q767" s="34">
        <v>-143381</v>
      </c>
    </row>
    <row r="768" spans="1:17" ht="15" thickBot="1" x14ac:dyDescent="0.4">
      <c r="A768" s="26" t="s">
        <v>50</v>
      </c>
      <c r="B768" s="26" t="s">
        <v>78</v>
      </c>
      <c r="C768" s="26">
        <v>248672</v>
      </c>
      <c r="D768" s="26" t="s">
        <v>566</v>
      </c>
      <c r="E768" s="34">
        <v>-6399.59</v>
      </c>
      <c r="F768" s="34">
        <v>-11837.46</v>
      </c>
      <c r="G768" s="34">
        <v>-17297.86</v>
      </c>
      <c r="H768" s="34">
        <v>-4819.3</v>
      </c>
      <c r="I768" s="34">
        <v>-7238.84</v>
      </c>
      <c r="J768" s="34">
        <v>-8897.59</v>
      </c>
      <c r="K768" s="34">
        <v>-1278.47</v>
      </c>
      <c r="L768" s="34">
        <v>-2492.4699999999998</v>
      </c>
      <c r="M768" s="34">
        <v>-3788.98</v>
      </c>
      <c r="N768" s="34">
        <v>-2021.55</v>
      </c>
      <c r="O768" s="34">
        <v>-6049.77</v>
      </c>
      <c r="P768" s="34">
        <v>-11993.98</v>
      </c>
      <c r="Q768" s="34">
        <v>-11993.98</v>
      </c>
    </row>
    <row r="769" spans="1:17" ht="15" thickBot="1" x14ac:dyDescent="0.4">
      <c r="A769" s="26" t="s">
        <v>50</v>
      </c>
      <c r="B769" s="26" t="s">
        <v>78</v>
      </c>
      <c r="C769" s="26">
        <v>248674</v>
      </c>
      <c r="D769" s="26" t="s">
        <v>567</v>
      </c>
      <c r="E769" s="34">
        <v>-12708.51</v>
      </c>
      <c r="F769" s="34">
        <v>-21604.22</v>
      </c>
      <c r="G769" s="34">
        <v>-31463.69</v>
      </c>
      <c r="H769" s="34">
        <v>-7339.44</v>
      </c>
      <c r="I769" s="34">
        <v>-11953.35</v>
      </c>
      <c r="J769" s="34">
        <v>-15363.88</v>
      </c>
      <c r="K769" s="34">
        <v>-3381.51</v>
      </c>
      <c r="L769" s="34">
        <v>-6506.33</v>
      </c>
      <c r="M769" s="34">
        <v>-9727.1</v>
      </c>
      <c r="N769" s="34">
        <v>-3860.72</v>
      </c>
      <c r="O769" s="34">
        <v>-10711.72</v>
      </c>
      <c r="P769" s="34">
        <v>-20045.87</v>
      </c>
      <c r="Q769" s="34">
        <v>-20045.87</v>
      </c>
    </row>
    <row r="770" spans="1:17" ht="15" thickBot="1" x14ac:dyDescent="0.4">
      <c r="A770" s="26" t="s">
        <v>50</v>
      </c>
      <c r="B770" s="26" t="s">
        <v>78</v>
      </c>
      <c r="C770" s="26">
        <v>248676</v>
      </c>
      <c r="D770" s="26" t="s">
        <v>724</v>
      </c>
      <c r="E770" s="34">
        <v>-21285.759999999998</v>
      </c>
      <c r="F770" s="34">
        <v>-14771.13</v>
      </c>
      <c r="G770" s="34">
        <v>-22494.38</v>
      </c>
      <c r="H770" s="34">
        <v>-29183.13</v>
      </c>
      <c r="I770" s="34">
        <v>-10871.78</v>
      </c>
      <c r="J770" s="34">
        <v>-13172.87</v>
      </c>
      <c r="K770" s="34">
        <v>-15455.4</v>
      </c>
      <c r="L770" s="34">
        <v>-4195.72</v>
      </c>
      <c r="M770" s="34">
        <v>-6144.41</v>
      </c>
      <c r="N770" s="34">
        <v>-8660.5</v>
      </c>
      <c r="O770" s="34">
        <v>-6562.59</v>
      </c>
      <c r="P770" s="34">
        <v>-13888.78</v>
      </c>
      <c r="Q770" s="34">
        <v>-13888.78</v>
      </c>
    </row>
    <row r="771" spans="1:17" ht="15" thickBot="1" x14ac:dyDescent="0.4">
      <c r="A771" s="26" t="s">
        <v>50</v>
      </c>
      <c r="B771" s="26" t="s">
        <v>78</v>
      </c>
      <c r="C771" s="26">
        <v>248678</v>
      </c>
      <c r="D771" s="26" t="s">
        <v>725</v>
      </c>
      <c r="E771" s="34">
        <v>-4432.66</v>
      </c>
      <c r="F771" s="34">
        <v>-8302.42</v>
      </c>
      <c r="G771" s="34">
        <v>-12538.12</v>
      </c>
      <c r="H771" s="34">
        <v>-3517.74</v>
      </c>
      <c r="I771" s="34">
        <v>-5798.18</v>
      </c>
      <c r="J771" s="34">
        <v>-6883.7</v>
      </c>
      <c r="K771" s="34">
        <v>-1079.04</v>
      </c>
      <c r="L771" s="34">
        <v>-1944.52</v>
      </c>
      <c r="M771" s="34">
        <v>-2823.98</v>
      </c>
      <c r="N771" s="34">
        <v>-1119.3</v>
      </c>
      <c r="O771" s="34">
        <v>-3212.44</v>
      </c>
      <c r="P771" s="34">
        <v>-7147.38</v>
      </c>
      <c r="Q771" s="34">
        <v>-7147.38</v>
      </c>
    </row>
    <row r="772" spans="1:17" ht="15" thickBot="1" x14ac:dyDescent="0.4">
      <c r="A772" s="26" t="s">
        <v>50</v>
      </c>
      <c r="B772" s="26" t="s">
        <v>78</v>
      </c>
      <c r="C772" s="26">
        <v>248680</v>
      </c>
      <c r="D772" s="26" t="s">
        <v>572</v>
      </c>
      <c r="E772" s="34">
        <v>-55771.65</v>
      </c>
      <c r="F772" s="34">
        <v>-13472.08</v>
      </c>
      <c r="G772" s="34">
        <v>-20934.3</v>
      </c>
      <c r="H772" s="34">
        <v>-27631.71</v>
      </c>
      <c r="I772" s="34">
        <v>-32991.949999999997</v>
      </c>
      <c r="J772" s="34">
        <v>-36559.83</v>
      </c>
      <c r="K772" s="34">
        <v>-40202.400000000001</v>
      </c>
      <c r="L772" s="34">
        <v>-43709.37</v>
      </c>
      <c r="M772" s="34">
        <v>-47162.2</v>
      </c>
      <c r="N772" s="34">
        <v>-51090.64</v>
      </c>
      <c r="O772" s="34">
        <v>-56033.02</v>
      </c>
      <c r="P772" s="34">
        <v>-62181.97</v>
      </c>
      <c r="Q772" s="34">
        <v>-62181.97</v>
      </c>
    </row>
    <row r="773" spans="1:17" ht="15" thickBot="1" x14ac:dyDescent="0.4">
      <c r="A773" s="26" t="s">
        <v>50</v>
      </c>
      <c r="B773" s="26" t="s">
        <v>78</v>
      </c>
      <c r="C773" s="26">
        <v>248682</v>
      </c>
      <c r="D773" s="26" t="s">
        <v>573</v>
      </c>
      <c r="E773" s="34">
        <v>-20146.419999999998</v>
      </c>
      <c r="F773" s="34">
        <v>-15287.42</v>
      </c>
      <c r="G773" s="34">
        <v>-22485.33</v>
      </c>
      <c r="H773" s="34">
        <v>-29079.94</v>
      </c>
      <c r="I773" s="34">
        <v>-11849.71</v>
      </c>
      <c r="J773" s="34">
        <v>-14519.77</v>
      </c>
      <c r="K773" s="34">
        <v>-16554.46</v>
      </c>
      <c r="L773" s="34">
        <v>-3741.35</v>
      </c>
      <c r="M773" s="34">
        <v>-5422.99</v>
      </c>
      <c r="N773" s="34">
        <v>-7446.16</v>
      </c>
      <c r="O773" s="34">
        <v>-4819.62</v>
      </c>
      <c r="P773" s="34">
        <v>-11184.12</v>
      </c>
      <c r="Q773" s="34">
        <v>-11184.12</v>
      </c>
    </row>
    <row r="774" spans="1:17" ht="15" thickBot="1" x14ac:dyDescent="0.4">
      <c r="A774" s="26" t="s">
        <v>50</v>
      </c>
      <c r="B774" s="26" t="s">
        <v>78</v>
      </c>
      <c r="C774" s="26">
        <v>248684</v>
      </c>
      <c r="D774" s="26" t="s">
        <v>574</v>
      </c>
      <c r="E774" s="34">
        <v>-23849.119999999999</v>
      </c>
      <c r="F774" s="34">
        <v>-7135.84</v>
      </c>
      <c r="G774" s="34">
        <v>-10448.84</v>
      </c>
      <c r="H774" s="34">
        <v>-13817.86</v>
      </c>
      <c r="I774" s="34">
        <v>-16082.65</v>
      </c>
      <c r="J774" s="34">
        <v>-17268.39</v>
      </c>
      <c r="K774" s="34">
        <v>-18192.95</v>
      </c>
      <c r="L774" s="34">
        <v>-19033.04</v>
      </c>
      <c r="M774" s="34">
        <v>-19799.330000000002</v>
      </c>
      <c r="N774" s="34">
        <v>-20722.52</v>
      </c>
      <c r="O774" s="34">
        <v>-22408.55</v>
      </c>
      <c r="P774" s="34">
        <v>-25356.42</v>
      </c>
      <c r="Q774" s="34">
        <v>-25356.42</v>
      </c>
    </row>
    <row r="775" spans="1:17" ht="15" thickBot="1" x14ac:dyDescent="0.4">
      <c r="A775" s="26" t="s">
        <v>50</v>
      </c>
      <c r="B775" s="26" t="s">
        <v>78</v>
      </c>
      <c r="C775" s="26">
        <v>248686</v>
      </c>
      <c r="D775" s="26" t="s">
        <v>575</v>
      </c>
      <c r="E775" s="34">
        <v>-13895.69</v>
      </c>
      <c r="F775" s="34">
        <v>-4015.39</v>
      </c>
      <c r="G775" s="34">
        <v>-5802.97</v>
      </c>
      <c r="H775" s="34">
        <v>-7338.96</v>
      </c>
      <c r="I775" s="34">
        <v>-8366.3799999999992</v>
      </c>
      <c r="J775" s="34">
        <v>-9002.9599999999991</v>
      </c>
      <c r="K775" s="34">
        <v>-9576.93</v>
      </c>
      <c r="L775" s="34">
        <v>-10068.44</v>
      </c>
      <c r="M775" s="34">
        <v>-10590.9</v>
      </c>
      <c r="N775" s="34">
        <v>-11213.04</v>
      </c>
      <c r="O775" s="34">
        <v>-12257.16</v>
      </c>
      <c r="P775" s="34">
        <v>-14132.56</v>
      </c>
      <c r="Q775" s="34">
        <v>-14132.56</v>
      </c>
    </row>
    <row r="776" spans="1:17" ht="15" thickBot="1" x14ac:dyDescent="0.4">
      <c r="A776" s="26" t="s">
        <v>50</v>
      </c>
      <c r="B776" s="26" t="s">
        <v>78</v>
      </c>
      <c r="C776" s="26">
        <v>248688</v>
      </c>
      <c r="D776" s="26" t="s">
        <v>726</v>
      </c>
      <c r="E776" s="34">
        <v>-5375.09</v>
      </c>
      <c r="F776" s="34">
        <v>-4220.82</v>
      </c>
      <c r="G776" s="34">
        <v>-6476.8</v>
      </c>
      <c r="H776" s="34">
        <v>-5708.11</v>
      </c>
      <c r="I776" s="34">
        <v>-4730.92</v>
      </c>
      <c r="J776" s="34">
        <v>-3148.16</v>
      </c>
      <c r="K776" s="34">
        <v>-3190.25</v>
      </c>
      <c r="L776" s="34">
        <v>-2650.58</v>
      </c>
      <c r="M776" s="34">
        <v>-2607.4299999999998</v>
      </c>
      <c r="N776" s="34">
        <v>-3652.29</v>
      </c>
      <c r="O776" s="34">
        <v>-4014.52</v>
      </c>
      <c r="P776" s="34">
        <v>-6129.51</v>
      </c>
      <c r="Q776" s="34">
        <v>-6129.51</v>
      </c>
    </row>
    <row r="777" spans="1:17" ht="15" thickBot="1" x14ac:dyDescent="0.4">
      <c r="A777" s="26" t="s">
        <v>50</v>
      </c>
      <c r="B777" s="26" t="s">
        <v>78</v>
      </c>
      <c r="C777" s="26">
        <v>248690</v>
      </c>
      <c r="D777" s="26" t="s">
        <v>577</v>
      </c>
      <c r="E777" s="34">
        <v>-2218.25</v>
      </c>
      <c r="F777" s="34">
        <v>-1728.53</v>
      </c>
      <c r="G777" s="34">
        <v>-2724.95</v>
      </c>
      <c r="H777" s="34">
        <v>-3574.54</v>
      </c>
      <c r="I777" s="34">
        <v>-1451.14</v>
      </c>
      <c r="J777" s="34">
        <v>-1872.89</v>
      </c>
      <c r="K777" s="34">
        <v>-2236.1</v>
      </c>
      <c r="L777" s="34">
        <v>-580.82000000000005</v>
      </c>
      <c r="M777" s="34">
        <v>-785.4</v>
      </c>
      <c r="N777" s="34">
        <v>-1030.99</v>
      </c>
      <c r="O777" s="34">
        <v>-702.54</v>
      </c>
      <c r="P777" s="34">
        <v>-1469.15</v>
      </c>
      <c r="Q777" s="34">
        <v>-1469.15</v>
      </c>
    </row>
    <row r="778" spans="1:17" ht="15" thickBot="1" x14ac:dyDescent="0.4">
      <c r="A778" s="26" t="s">
        <v>50</v>
      </c>
      <c r="B778" s="26" t="s">
        <v>78</v>
      </c>
      <c r="C778" s="26">
        <v>248692</v>
      </c>
      <c r="D778" s="26" t="s">
        <v>578</v>
      </c>
      <c r="E778" s="34">
        <v>-131380.74</v>
      </c>
      <c r="F778" s="34">
        <v>-35031.06</v>
      </c>
      <c r="G778" s="34">
        <v>-50705.8</v>
      </c>
      <c r="H778" s="34">
        <v>-64304.55</v>
      </c>
      <c r="I778" s="34">
        <v>-71346.42</v>
      </c>
      <c r="J778" s="34">
        <v>-77607.360000000001</v>
      </c>
      <c r="K778" s="34">
        <v>-82838.399999999994</v>
      </c>
      <c r="L778" s="34">
        <v>-87965.6</v>
      </c>
      <c r="M778" s="34">
        <v>-93851.98</v>
      </c>
      <c r="N778" s="34">
        <v>-101397.69</v>
      </c>
      <c r="O778" s="34">
        <v>-115464.53</v>
      </c>
      <c r="P778" s="34">
        <v>-131830.07</v>
      </c>
      <c r="Q778" s="34">
        <v>-131830.07</v>
      </c>
    </row>
    <row r="779" spans="1:17" ht="15" thickBot="1" x14ac:dyDescent="0.4">
      <c r="A779" s="26" t="s">
        <v>50</v>
      </c>
      <c r="B779" s="26" t="s">
        <v>78</v>
      </c>
      <c r="C779" s="26">
        <v>248694</v>
      </c>
      <c r="D779" s="26" t="s">
        <v>579</v>
      </c>
      <c r="E779" s="34">
        <v>-6063.02</v>
      </c>
      <c r="F779" s="34">
        <v>-1702.31</v>
      </c>
      <c r="G779" s="34">
        <v>-2463.0300000000002</v>
      </c>
      <c r="H779" s="34">
        <v>-3087.69</v>
      </c>
      <c r="I779" s="34">
        <v>-3347.13</v>
      </c>
      <c r="J779" s="34">
        <v>-3530.34</v>
      </c>
      <c r="K779" s="34">
        <v>-3688.84</v>
      </c>
      <c r="L779" s="34">
        <v>-3841.1</v>
      </c>
      <c r="M779" s="34">
        <v>-4018.73</v>
      </c>
      <c r="N779" s="34">
        <v>-4254.33</v>
      </c>
      <c r="O779" s="34">
        <v>-4813.78</v>
      </c>
      <c r="P779" s="34">
        <v>-5694.92</v>
      </c>
      <c r="Q779" s="34">
        <v>-5694.92</v>
      </c>
    </row>
    <row r="780" spans="1:17" ht="15" thickBot="1" x14ac:dyDescent="0.4">
      <c r="A780" s="26" t="s">
        <v>50</v>
      </c>
      <c r="B780" s="26" t="s">
        <v>78</v>
      </c>
      <c r="C780" s="26">
        <v>248696</v>
      </c>
      <c r="D780" s="26" t="s">
        <v>580</v>
      </c>
      <c r="E780" s="34">
        <v>-4485.01</v>
      </c>
      <c r="F780" s="34">
        <v>-1342.49</v>
      </c>
      <c r="G780" s="34">
        <v>-1986.24</v>
      </c>
      <c r="H780" s="34">
        <v>-2537.14</v>
      </c>
      <c r="I780" s="34">
        <v>-2863.85</v>
      </c>
      <c r="J780" s="34">
        <v>-3002</v>
      </c>
      <c r="K780" s="34">
        <v>-3135.42</v>
      </c>
      <c r="L780" s="34">
        <v>-3238.41</v>
      </c>
      <c r="M780" s="34">
        <v>-3345.83</v>
      </c>
      <c r="N780" s="34">
        <v>-3498.47</v>
      </c>
      <c r="O780" s="34">
        <v>-3802.94</v>
      </c>
      <c r="P780" s="34">
        <v>-4412.3999999999996</v>
      </c>
      <c r="Q780" s="34">
        <v>-4412.3999999999996</v>
      </c>
    </row>
    <row r="781" spans="1:17" ht="15" thickBot="1" x14ac:dyDescent="0.4">
      <c r="A781" s="26" t="s">
        <v>50</v>
      </c>
      <c r="B781" s="26" t="s">
        <v>78</v>
      </c>
      <c r="C781" s="26">
        <v>248698</v>
      </c>
      <c r="D781" s="26" t="s">
        <v>581</v>
      </c>
      <c r="E781" s="34">
        <v>-21956.52</v>
      </c>
      <c r="F781" s="34">
        <v>-5921.25</v>
      </c>
      <c r="G781" s="34">
        <v>-8749.93</v>
      </c>
      <c r="H781" s="34">
        <v>-11215.34</v>
      </c>
      <c r="I781" s="34">
        <v>-13042.03</v>
      </c>
      <c r="J781" s="34">
        <v>-14347.98</v>
      </c>
      <c r="K781" s="34">
        <v>-15645.63</v>
      </c>
      <c r="L781" s="34">
        <v>-16774.22</v>
      </c>
      <c r="M781" s="34">
        <v>-17903.419999999998</v>
      </c>
      <c r="N781" s="34">
        <v>-19171.95</v>
      </c>
      <c r="O781" s="34">
        <v>-20977.84</v>
      </c>
      <c r="P781" s="34">
        <v>-23698.76</v>
      </c>
      <c r="Q781" s="34">
        <v>-23698.76</v>
      </c>
    </row>
    <row r="782" spans="1:17" ht="15" thickBot="1" x14ac:dyDescent="0.4">
      <c r="A782" s="26" t="s">
        <v>50</v>
      </c>
      <c r="B782" s="26" t="s">
        <v>78</v>
      </c>
      <c r="C782" s="26">
        <v>248700</v>
      </c>
      <c r="D782" s="26" t="s">
        <v>583</v>
      </c>
      <c r="E782" s="34">
        <v>-13554.81</v>
      </c>
      <c r="F782" s="34">
        <v>-7851.96</v>
      </c>
      <c r="G782" s="34">
        <v>-11627.96</v>
      </c>
      <c r="H782" s="34">
        <v>-14802.11</v>
      </c>
      <c r="I782" s="34">
        <v>-4900.8900000000003</v>
      </c>
      <c r="J782" s="34">
        <v>-6438.93</v>
      </c>
      <c r="K782" s="34">
        <v>-7779.74</v>
      </c>
      <c r="L782" s="34">
        <v>-2542.98</v>
      </c>
      <c r="M782" s="34">
        <v>-4033.5</v>
      </c>
      <c r="N782" s="34">
        <v>-6014.25</v>
      </c>
      <c r="O782" s="34">
        <v>-5815.76</v>
      </c>
      <c r="P782" s="34">
        <v>-10022.219999999999</v>
      </c>
      <c r="Q782" s="34">
        <v>-10022.219999999999</v>
      </c>
    </row>
    <row r="783" spans="1:17" ht="15" thickBot="1" x14ac:dyDescent="0.4">
      <c r="A783" s="26" t="s">
        <v>50</v>
      </c>
      <c r="B783" s="26" t="s">
        <v>78</v>
      </c>
      <c r="C783" s="26">
        <v>248702</v>
      </c>
      <c r="D783" s="26" t="s">
        <v>584</v>
      </c>
      <c r="E783" s="34">
        <v>-98929.88</v>
      </c>
      <c r="F783" s="34">
        <v>-26097.8</v>
      </c>
      <c r="G783" s="34">
        <v>-39637.69</v>
      </c>
      <c r="H783" s="34">
        <v>-51102.94</v>
      </c>
      <c r="I783" s="34">
        <v>-59530.42</v>
      </c>
      <c r="J783" s="34">
        <v>-64611.33</v>
      </c>
      <c r="K783" s="34">
        <v>-69247.23</v>
      </c>
      <c r="L783" s="34">
        <v>-72850.25</v>
      </c>
      <c r="M783" s="34">
        <v>-76472.039999999994</v>
      </c>
      <c r="N783" s="34">
        <v>-81236.149999999994</v>
      </c>
      <c r="O783" s="34">
        <v>-88032.88</v>
      </c>
      <c r="P783" s="34">
        <v>-99699.92</v>
      </c>
      <c r="Q783" s="34">
        <v>-99699.92</v>
      </c>
    </row>
    <row r="784" spans="1:17" ht="15" thickBot="1" x14ac:dyDescent="0.4">
      <c r="A784" s="26" t="s">
        <v>50</v>
      </c>
      <c r="B784" s="26" t="s">
        <v>78</v>
      </c>
      <c r="C784" s="26">
        <v>248704</v>
      </c>
      <c r="D784" s="26" t="s">
        <v>585</v>
      </c>
      <c r="E784" s="34">
        <v>-4425.5200000000004</v>
      </c>
      <c r="F784" s="34">
        <v>-1218.05</v>
      </c>
      <c r="G784" s="34">
        <v>-1848.91</v>
      </c>
      <c r="H784" s="34">
        <v>-2347.27</v>
      </c>
      <c r="I784" s="34">
        <v>-2695.65</v>
      </c>
      <c r="J784" s="34">
        <v>-2874.36</v>
      </c>
      <c r="K784" s="34">
        <v>-3076.74</v>
      </c>
      <c r="L784" s="34">
        <v>-3245.47</v>
      </c>
      <c r="M784" s="34">
        <v>-3422.57</v>
      </c>
      <c r="N784" s="34">
        <v>-3606.39</v>
      </c>
      <c r="O784" s="34">
        <v>-3907</v>
      </c>
      <c r="P784" s="34">
        <v>-4467.54</v>
      </c>
      <c r="Q784" s="34">
        <v>-4467.54</v>
      </c>
    </row>
    <row r="785" spans="1:17" ht="15" thickBot="1" x14ac:dyDescent="0.4">
      <c r="A785" s="26" t="s">
        <v>50</v>
      </c>
      <c r="B785" s="26" t="s">
        <v>78</v>
      </c>
      <c r="C785" s="26">
        <v>248706</v>
      </c>
      <c r="D785" s="26" t="s">
        <v>586</v>
      </c>
      <c r="E785" s="34">
        <v>-11383.11</v>
      </c>
      <c r="F785" s="34">
        <v>-3151.06</v>
      </c>
      <c r="G785" s="34">
        <v>-4553.72</v>
      </c>
      <c r="H785" s="34">
        <v>-5774.88</v>
      </c>
      <c r="I785" s="34">
        <v>-6415.05</v>
      </c>
      <c r="J785" s="34">
        <v>-6849.25</v>
      </c>
      <c r="K785" s="34">
        <v>-7205.27</v>
      </c>
      <c r="L785" s="34">
        <v>-7544.93</v>
      </c>
      <c r="M785" s="34">
        <v>-7920.1</v>
      </c>
      <c r="N785" s="34">
        <v>-8394.82</v>
      </c>
      <c r="O785" s="34">
        <v>-9385.3799999999992</v>
      </c>
      <c r="P785" s="34">
        <v>-10947.05</v>
      </c>
      <c r="Q785" s="34">
        <v>-10947.05</v>
      </c>
    </row>
    <row r="786" spans="1:17" ht="15" thickBot="1" x14ac:dyDescent="0.4">
      <c r="A786" s="26" t="s">
        <v>50</v>
      </c>
      <c r="B786" s="26" t="s">
        <v>78</v>
      </c>
      <c r="C786" s="26">
        <v>248708</v>
      </c>
      <c r="D786" s="26" t="s">
        <v>590</v>
      </c>
      <c r="E786" s="34">
        <v>-1134.71</v>
      </c>
      <c r="F786" s="34">
        <v>-360.77</v>
      </c>
      <c r="G786" s="34">
        <v>-526.61</v>
      </c>
      <c r="H786" s="34">
        <v>-659.11</v>
      </c>
      <c r="I786" s="34">
        <v>-755.19</v>
      </c>
      <c r="J786" s="34">
        <v>-795.06</v>
      </c>
      <c r="K786" s="34">
        <v>-823.31</v>
      </c>
      <c r="L786" s="34">
        <v>-845.9</v>
      </c>
      <c r="M786" s="34">
        <v>-869.48</v>
      </c>
      <c r="N786" s="34">
        <v>-898.92</v>
      </c>
      <c r="O786" s="34">
        <v>-961.28</v>
      </c>
      <c r="P786" s="34">
        <v>-1103.21</v>
      </c>
      <c r="Q786" s="34">
        <v>-1103.21</v>
      </c>
    </row>
    <row r="787" spans="1:17" ht="15" thickBot="1" x14ac:dyDescent="0.4">
      <c r="A787" s="26" t="s">
        <v>50</v>
      </c>
      <c r="B787" s="26" t="s">
        <v>78</v>
      </c>
      <c r="C787" s="26">
        <v>248710</v>
      </c>
      <c r="D787" s="26" t="s">
        <v>591</v>
      </c>
      <c r="E787" s="34">
        <v>-8287.9699999999993</v>
      </c>
      <c r="F787" s="34">
        <v>-2269.9</v>
      </c>
      <c r="G787" s="34">
        <v>-3301.61</v>
      </c>
      <c r="H787" s="34">
        <v>-4164.2299999999996</v>
      </c>
      <c r="I787" s="34">
        <v>-4535.0200000000004</v>
      </c>
      <c r="J787" s="34">
        <v>-4818.7</v>
      </c>
      <c r="K787" s="34">
        <v>-5043.6000000000004</v>
      </c>
      <c r="L787" s="34">
        <v>-5245.49</v>
      </c>
      <c r="M787" s="34">
        <v>-5512.81</v>
      </c>
      <c r="N787" s="34">
        <v>-5882.94</v>
      </c>
      <c r="O787" s="34">
        <v>-6704.34</v>
      </c>
      <c r="P787" s="34">
        <v>-7934.15</v>
      </c>
      <c r="Q787" s="34">
        <v>-7934.15</v>
      </c>
    </row>
    <row r="788" spans="1:17" ht="15" thickBot="1" x14ac:dyDescent="0.4">
      <c r="A788" s="26" t="s">
        <v>50</v>
      </c>
      <c r="B788" s="26" t="s">
        <v>78</v>
      </c>
      <c r="C788" s="26">
        <v>248712</v>
      </c>
      <c r="D788" s="26" t="s">
        <v>592</v>
      </c>
      <c r="E788" s="34">
        <v>-917.21</v>
      </c>
      <c r="F788" s="34">
        <v>-268.66000000000003</v>
      </c>
      <c r="G788" s="34">
        <v>-397.58</v>
      </c>
      <c r="H788" s="34">
        <v>-508.49</v>
      </c>
      <c r="I788" s="34">
        <v>-560.72</v>
      </c>
      <c r="J788" s="34">
        <v>-594.67999999999995</v>
      </c>
      <c r="K788" s="34">
        <v>-621.09</v>
      </c>
      <c r="L788" s="34">
        <v>-648.65</v>
      </c>
      <c r="M788" s="34">
        <v>-678.58</v>
      </c>
      <c r="N788" s="34">
        <v>-728.29</v>
      </c>
      <c r="O788" s="34">
        <v>-835.48</v>
      </c>
      <c r="P788" s="34">
        <v>-979.86</v>
      </c>
      <c r="Q788" s="34">
        <v>-979.86</v>
      </c>
    </row>
    <row r="789" spans="1:17" ht="15" thickBot="1" x14ac:dyDescent="0.4">
      <c r="A789" s="26" t="s">
        <v>50</v>
      </c>
      <c r="B789" s="26" t="s">
        <v>78</v>
      </c>
      <c r="C789" s="26">
        <v>248714</v>
      </c>
      <c r="D789" s="26" t="s">
        <v>593</v>
      </c>
      <c r="E789" s="34">
        <v>-199.71</v>
      </c>
      <c r="F789" s="34">
        <v>358.87</v>
      </c>
      <c r="G789" s="34">
        <v>-325.76</v>
      </c>
      <c r="H789" s="34">
        <v>-415.28</v>
      </c>
      <c r="I789" s="34">
        <v>-458.14</v>
      </c>
      <c r="J789" s="34">
        <v>-485.2</v>
      </c>
      <c r="K789" s="34">
        <v>-503.81</v>
      </c>
      <c r="L789" s="34">
        <v>-522.14</v>
      </c>
      <c r="M789" s="34">
        <v>-541.15</v>
      </c>
      <c r="N789" s="34">
        <v>-574.99</v>
      </c>
      <c r="O789" s="34">
        <v>-646.59</v>
      </c>
      <c r="P789" s="34">
        <v>-767.52</v>
      </c>
      <c r="Q789" s="34">
        <v>-767.52</v>
      </c>
    </row>
    <row r="790" spans="1:17" ht="15" thickBot="1" x14ac:dyDescent="0.4">
      <c r="A790" s="26" t="s">
        <v>50</v>
      </c>
      <c r="B790" s="26" t="s">
        <v>78</v>
      </c>
      <c r="C790" s="26">
        <v>248716</v>
      </c>
      <c r="D790" s="26" t="s">
        <v>596</v>
      </c>
      <c r="E790" s="34">
        <v>-7001.79</v>
      </c>
      <c r="F790" s="34">
        <v>-12269.53</v>
      </c>
      <c r="G790" s="34">
        <v>-18416.439999999999</v>
      </c>
      <c r="H790" s="34">
        <v>-5354.39</v>
      </c>
      <c r="I790" s="34">
        <v>-9216.23</v>
      </c>
      <c r="J790" s="34">
        <v>-12478.48</v>
      </c>
      <c r="K790" s="34">
        <v>-2766.88</v>
      </c>
      <c r="L790" s="34">
        <v>-5458.28</v>
      </c>
      <c r="M790" s="34">
        <v>-8226.4599999999991</v>
      </c>
      <c r="N790" s="34">
        <v>-3213.26</v>
      </c>
      <c r="O790" s="34">
        <v>-7350.01</v>
      </c>
      <c r="P790" s="34">
        <v>-13318.11</v>
      </c>
      <c r="Q790" s="34">
        <v>-13318.11</v>
      </c>
    </row>
    <row r="791" spans="1:17" ht="15" thickBot="1" x14ac:dyDescent="0.4">
      <c r="A791" s="26" t="s">
        <v>50</v>
      </c>
      <c r="B791" s="26" t="s">
        <v>78</v>
      </c>
      <c r="C791" s="26">
        <v>248718</v>
      </c>
      <c r="D791" s="26" t="s">
        <v>597</v>
      </c>
      <c r="E791" s="34">
        <v>-77839.929999999993</v>
      </c>
      <c r="F791" s="34">
        <v>-17464.669999999998</v>
      </c>
      <c r="G791" s="34">
        <v>-26774.23</v>
      </c>
      <c r="H791" s="34">
        <v>-35251.58</v>
      </c>
      <c r="I791" s="34">
        <v>-40543.82</v>
      </c>
      <c r="J791" s="34">
        <v>-45576.78</v>
      </c>
      <c r="K791" s="34">
        <v>-49445.18</v>
      </c>
      <c r="L791" s="34">
        <v>-53167.87</v>
      </c>
      <c r="M791" s="34">
        <v>-57253.54</v>
      </c>
      <c r="N791" s="34">
        <v>-61767.75</v>
      </c>
      <c r="O791" s="34">
        <v>-69747.520000000004</v>
      </c>
      <c r="P791" s="34">
        <v>-78352.78</v>
      </c>
      <c r="Q791" s="34">
        <v>-78352.78</v>
      </c>
    </row>
    <row r="792" spans="1:17" ht="15" thickBot="1" x14ac:dyDescent="0.4">
      <c r="A792" s="26" t="s">
        <v>50</v>
      </c>
      <c r="B792" s="26" t="s">
        <v>78</v>
      </c>
      <c r="C792" s="26">
        <v>248720</v>
      </c>
      <c r="D792" s="26" t="s">
        <v>598</v>
      </c>
      <c r="E792" s="34">
        <v>-29412.81</v>
      </c>
      <c r="F792" s="34">
        <v>-7829</v>
      </c>
      <c r="G792" s="34">
        <v>-11425.45</v>
      </c>
      <c r="H792" s="34">
        <v>-14431.11</v>
      </c>
      <c r="I792" s="34">
        <v>-16029.14</v>
      </c>
      <c r="J792" s="34">
        <v>-17329.189999999999</v>
      </c>
      <c r="K792" s="34">
        <v>-18479.41</v>
      </c>
      <c r="L792" s="34">
        <v>-19513.07</v>
      </c>
      <c r="M792" s="34">
        <v>-20761.59</v>
      </c>
      <c r="N792" s="34">
        <v>-22366.32</v>
      </c>
      <c r="O792" s="34">
        <v>-25055.46</v>
      </c>
      <c r="P792" s="34">
        <v>-29291.78</v>
      </c>
      <c r="Q792" s="34">
        <v>-29291.78</v>
      </c>
    </row>
    <row r="793" spans="1:17" ht="15" thickBot="1" x14ac:dyDescent="0.4">
      <c r="A793" s="26" t="s">
        <v>50</v>
      </c>
      <c r="B793" s="26" t="s">
        <v>78</v>
      </c>
      <c r="C793" s="26">
        <v>248722</v>
      </c>
      <c r="D793" s="26" t="s">
        <v>599</v>
      </c>
      <c r="E793" s="34">
        <v>-2880.06</v>
      </c>
      <c r="F793" s="34">
        <v>-1736.33</v>
      </c>
      <c r="G793" s="34">
        <v>-2709.28</v>
      </c>
      <c r="H793" s="34">
        <v>-3492.49</v>
      </c>
      <c r="I793" s="34">
        <v>-1320.59</v>
      </c>
      <c r="J793" s="34">
        <v>-1636.31</v>
      </c>
      <c r="K793" s="34">
        <v>-1903.96</v>
      </c>
      <c r="L793" s="34">
        <v>-479.97</v>
      </c>
      <c r="M793" s="34">
        <v>-721.45</v>
      </c>
      <c r="N793" s="34">
        <v>-1105.02</v>
      </c>
      <c r="O793" s="34">
        <v>-985.3</v>
      </c>
      <c r="P793" s="34">
        <v>-1770.05</v>
      </c>
      <c r="Q793" s="34">
        <v>-1770.05</v>
      </c>
    </row>
    <row r="794" spans="1:17" ht="15" thickBot="1" x14ac:dyDescent="0.4">
      <c r="A794" s="26" t="s">
        <v>50</v>
      </c>
      <c r="B794" s="26" t="s">
        <v>78</v>
      </c>
      <c r="C794" s="26">
        <v>248724</v>
      </c>
      <c r="D794" s="26" t="s">
        <v>600</v>
      </c>
      <c r="E794" s="34">
        <v>-38758.959999999999</v>
      </c>
      <c r="F794" s="34">
        <v>-15983.81</v>
      </c>
      <c r="G794" s="34">
        <v>-24723.31</v>
      </c>
      <c r="H794" s="34">
        <v>-32340.34</v>
      </c>
      <c r="I794" s="34">
        <v>-37967.18</v>
      </c>
      <c r="J794" s="34">
        <v>-42743.14</v>
      </c>
      <c r="K794" s="34">
        <v>-4826.2700000000004</v>
      </c>
      <c r="L794" s="34">
        <v>-8762.81</v>
      </c>
      <c r="M794" s="34">
        <v>-12919.12</v>
      </c>
      <c r="N794" s="34">
        <v>-17928.490000000002</v>
      </c>
      <c r="O794" s="34">
        <v>-24178.49</v>
      </c>
      <c r="P794" s="34">
        <v>-31890.16</v>
      </c>
      <c r="Q794" s="34">
        <v>-31890.16</v>
      </c>
    </row>
    <row r="795" spans="1:17" ht="15" thickBot="1" x14ac:dyDescent="0.4">
      <c r="A795" s="26" t="s">
        <v>50</v>
      </c>
      <c r="B795" s="26" t="s">
        <v>78</v>
      </c>
      <c r="C795" s="26">
        <v>248726</v>
      </c>
      <c r="D795" s="26" t="s">
        <v>601</v>
      </c>
      <c r="E795" s="34">
        <v>-4264.67</v>
      </c>
      <c r="F795" s="34">
        <v>-3452.27</v>
      </c>
      <c r="G795" s="34">
        <v>-5093.54</v>
      </c>
      <c r="H795" s="34">
        <v>-6492.28</v>
      </c>
      <c r="I795" s="34">
        <v>-2355.54</v>
      </c>
      <c r="J795" s="34">
        <v>-2778.85</v>
      </c>
      <c r="K795" s="34">
        <v>-3133.42</v>
      </c>
      <c r="L795" s="34">
        <v>-656.25</v>
      </c>
      <c r="M795" s="34">
        <v>-947.42</v>
      </c>
      <c r="N795" s="34">
        <v>-1333.86</v>
      </c>
      <c r="O795" s="34">
        <v>-1070.0999999999999</v>
      </c>
      <c r="P795" s="34">
        <v>-2547.08</v>
      </c>
      <c r="Q795" s="34">
        <v>-2547.08</v>
      </c>
    </row>
    <row r="796" spans="1:17" ht="15" thickBot="1" x14ac:dyDescent="0.4">
      <c r="A796" s="26" t="s">
        <v>50</v>
      </c>
      <c r="B796" s="26" t="s">
        <v>78</v>
      </c>
      <c r="C796" s="26">
        <v>248728</v>
      </c>
      <c r="D796" s="26" t="s">
        <v>602</v>
      </c>
      <c r="E796" s="34">
        <v>-100642.62</v>
      </c>
      <c r="F796" s="34">
        <v>-23862.6</v>
      </c>
      <c r="G796" s="34">
        <v>-35920.93</v>
      </c>
      <c r="H796" s="34">
        <v>-47381.25</v>
      </c>
      <c r="I796" s="34">
        <v>-55031.92</v>
      </c>
      <c r="J796" s="34">
        <v>-61297.61</v>
      </c>
      <c r="K796" s="34">
        <v>-66910.210000000006</v>
      </c>
      <c r="L796" s="34">
        <v>-72157.64</v>
      </c>
      <c r="M796" s="34">
        <v>-77456.03</v>
      </c>
      <c r="N796" s="34">
        <v>-83983.26</v>
      </c>
      <c r="O796" s="34">
        <v>-93127.54</v>
      </c>
      <c r="P796" s="34">
        <v>-104675.23</v>
      </c>
      <c r="Q796" s="34">
        <v>-104675.23</v>
      </c>
    </row>
    <row r="797" spans="1:17" ht="15" thickBot="1" x14ac:dyDescent="0.4">
      <c r="A797" s="26" t="s">
        <v>50</v>
      </c>
      <c r="B797" s="26" t="s">
        <v>78</v>
      </c>
      <c r="C797" s="26">
        <v>248730</v>
      </c>
      <c r="D797" s="26" t="s">
        <v>603</v>
      </c>
      <c r="E797" s="34">
        <v>-2645.94</v>
      </c>
      <c r="F797" s="34">
        <v>-693.71</v>
      </c>
      <c r="G797" s="34">
        <v>-1075.3</v>
      </c>
      <c r="H797" s="34">
        <v>-1390.24</v>
      </c>
      <c r="I797" s="34">
        <v>-1608.61</v>
      </c>
      <c r="J797" s="34">
        <v>-1741.89</v>
      </c>
      <c r="K797" s="34">
        <v>-1837.09</v>
      </c>
      <c r="L797" s="34">
        <v>-1908.49</v>
      </c>
      <c r="M797" s="34">
        <v>-1989.28</v>
      </c>
      <c r="N797" s="34">
        <v>-2129.16</v>
      </c>
      <c r="O797" s="34">
        <v>-2362.38</v>
      </c>
      <c r="P797" s="34">
        <v>-2675.52</v>
      </c>
      <c r="Q797" s="34">
        <v>-2675.52</v>
      </c>
    </row>
    <row r="798" spans="1:17" ht="15" thickBot="1" x14ac:dyDescent="0.4">
      <c r="A798" s="26" t="s">
        <v>50</v>
      </c>
      <c r="B798" s="26" t="s">
        <v>78</v>
      </c>
      <c r="C798" s="26">
        <v>248732</v>
      </c>
      <c r="D798" s="26" t="s">
        <v>604</v>
      </c>
      <c r="E798" s="34">
        <v>-82211.839999999997</v>
      </c>
      <c r="F798" s="34">
        <v>-22848.03</v>
      </c>
      <c r="G798" s="34">
        <v>-33316.85</v>
      </c>
      <c r="H798" s="34">
        <v>-43441.19</v>
      </c>
      <c r="I798" s="34">
        <v>-48446.400000000001</v>
      </c>
      <c r="J798" s="34">
        <v>-52012.28</v>
      </c>
      <c r="K798" s="34">
        <v>-55478.41</v>
      </c>
      <c r="L798" s="34">
        <v>-58208.71</v>
      </c>
      <c r="M798" s="34">
        <v>-61163.91</v>
      </c>
      <c r="N798" s="34">
        <v>-65038.9</v>
      </c>
      <c r="O798" s="34">
        <v>-72314.02</v>
      </c>
      <c r="P798" s="34">
        <v>-82185.34</v>
      </c>
      <c r="Q798" s="34">
        <v>-82185.34</v>
      </c>
    </row>
    <row r="799" spans="1:17" ht="15" thickBot="1" x14ac:dyDescent="0.4">
      <c r="A799" s="26" t="s">
        <v>50</v>
      </c>
      <c r="B799" s="26" t="s">
        <v>78</v>
      </c>
      <c r="C799" s="26">
        <v>248734</v>
      </c>
      <c r="D799" s="26" t="s">
        <v>605</v>
      </c>
      <c r="E799" s="34">
        <v>-96453.64</v>
      </c>
      <c r="F799" s="34">
        <v>-29220.51</v>
      </c>
      <c r="G799" s="34">
        <v>-43003.58</v>
      </c>
      <c r="H799" s="34">
        <v>-53817.98</v>
      </c>
      <c r="I799" s="34">
        <v>-61768.51</v>
      </c>
      <c r="J799" s="34">
        <v>-66087.990000000005</v>
      </c>
      <c r="K799" s="34">
        <v>-69530</v>
      </c>
      <c r="L799" s="34">
        <v>-72391.89</v>
      </c>
      <c r="M799" s="34">
        <v>-75639.03</v>
      </c>
      <c r="N799" s="34">
        <v>-79408.61</v>
      </c>
      <c r="O799" s="34">
        <v>-85827.839999999997</v>
      </c>
      <c r="P799" s="34">
        <v>-98402.15</v>
      </c>
      <c r="Q799" s="34">
        <v>-98402.15</v>
      </c>
    </row>
    <row r="800" spans="1:17" ht="15" thickBot="1" x14ac:dyDescent="0.4">
      <c r="A800" s="26" t="s">
        <v>50</v>
      </c>
      <c r="B800" s="26" t="s">
        <v>78</v>
      </c>
      <c r="C800" s="26">
        <v>248736</v>
      </c>
      <c r="D800" s="26" t="s">
        <v>606</v>
      </c>
      <c r="E800" s="34">
        <v>-32333.03</v>
      </c>
      <c r="F800" s="34">
        <v>-9351.35</v>
      </c>
      <c r="G800" s="34">
        <v>-13526.23</v>
      </c>
      <c r="H800" s="34">
        <v>-17106.75</v>
      </c>
      <c r="I800" s="34">
        <v>-18986.599999999999</v>
      </c>
      <c r="J800" s="34">
        <v>-20223.7</v>
      </c>
      <c r="K800" s="34">
        <v>-21253.91</v>
      </c>
      <c r="L800" s="34">
        <v>-22176.15</v>
      </c>
      <c r="M800" s="34">
        <v>-23179.59</v>
      </c>
      <c r="N800" s="34">
        <v>-24549.83</v>
      </c>
      <c r="O800" s="34">
        <v>-27235.75</v>
      </c>
      <c r="P800" s="34">
        <v>-31847.3</v>
      </c>
      <c r="Q800" s="34">
        <v>-31847.3</v>
      </c>
    </row>
    <row r="801" spans="1:17" ht="15" thickBot="1" x14ac:dyDescent="0.4">
      <c r="A801" s="26" t="s">
        <v>50</v>
      </c>
      <c r="B801" s="26" t="s">
        <v>78</v>
      </c>
      <c r="C801" s="26">
        <v>248738</v>
      </c>
      <c r="D801" s="26" t="s">
        <v>607</v>
      </c>
      <c r="E801" s="34">
        <v>-90465.52</v>
      </c>
      <c r="F801" s="34">
        <v>-57776.4</v>
      </c>
      <c r="G801" s="34">
        <v>-84938.559999999998</v>
      </c>
      <c r="H801" s="34">
        <v>-107682.68</v>
      </c>
      <c r="I801" s="34">
        <v>-33168.629999999997</v>
      </c>
      <c r="J801" s="34">
        <v>-41346.28</v>
      </c>
      <c r="K801" s="34">
        <v>-47626.720000000001</v>
      </c>
      <c r="L801" s="34">
        <v>-11938.19</v>
      </c>
      <c r="M801" s="34">
        <v>-18220.009999999998</v>
      </c>
      <c r="N801" s="34">
        <v>-27529.9</v>
      </c>
      <c r="O801" s="34">
        <v>-28530.080000000002</v>
      </c>
      <c r="P801" s="34">
        <v>-58488.86</v>
      </c>
      <c r="Q801" s="34">
        <v>-58488.86</v>
      </c>
    </row>
    <row r="802" spans="1:17" ht="15" thickBot="1" x14ac:dyDescent="0.4">
      <c r="A802" s="26" t="s">
        <v>50</v>
      </c>
      <c r="B802" s="26" t="s">
        <v>78</v>
      </c>
      <c r="C802" s="26">
        <v>248740</v>
      </c>
      <c r="D802" s="26" t="s">
        <v>608</v>
      </c>
      <c r="E802" s="34">
        <v>-17279.080000000002</v>
      </c>
      <c r="F802" s="34">
        <v>-5381.95</v>
      </c>
      <c r="G802" s="34">
        <v>-7999.56</v>
      </c>
      <c r="H802" s="34">
        <v>-10031.709999999999</v>
      </c>
      <c r="I802" s="34">
        <v>-11317.59</v>
      </c>
      <c r="J802" s="34">
        <v>-11801.34</v>
      </c>
      <c r="K802" s="34">
        <v>-12216.1</v>
      </c>
      <c r="L802" s="34">
        <v>-12526.98</v>
      </c>
      <c r="M802" s="34">
        <v>-12888.52</v>
      </c>
      <c r="N802" s="34">
        <v>-13468.76</v>
      </c>
      <c r="O802" s="34">
        <v>-14755.01</v>
      </c>
      <c r="P802" s="34">
        <v>-17294.599999999999</v>
      </c>
      <c r="Q802" s="34">
        <v>-17294.599999999999</v>
      </c>
    </row>
    <row r="803" spans="1:17" ht="15" thickBot="1" x14ac:dyDescent="0.4">
      <c r="A803" s="26" t="s">
        <v>50</v>
      </c>
      <c r="B803" s="26" t="s">
        <v>78</v>
      </c>
      <c r="C803" s="26">
        <v>248742</v>
      </c>
      <c r="D803" s="26" t="s">
        <v>609</v>
      </c>
      <c r="E803" s="34">
        <v>-8348.6299999999992</v>
      </c>
      <c r="F803" s="34">
        <v>-5404.66</v>
      </c>
      <c r="G803" s="34">
        <v>-7692.33</v>
      </c>
      <c r="H803" s="34">
        <v>-9829.14</v>
      </c>
      <c r="I803" s="34">
        <v>-3114.28</v>
      </c>
      <c r="J803" s="34">
        <v>-3809.33</v>
      </c>
      <c r="K803" s="34">
        <v>-4517.18</v>
      </c>
      <c r="L803" s="34">
        <v>-1306.0999999999999</v>
      </c>
      <c r="M803" s="34">
        <v>-1909.9</v>
      </c>
      <c r="N803" s="34">
        <v>-2743.6</v>
      </c>
      <c r="O803" s="34">
        <v>-2606.2800000000002</v>
      </c>
      <c r="P803" s="34">
        <v>-5196.79</v>
      </c>
      <c r="Q803" s="34">
        <v>-5196.79</v>
      </c>
    </row>
    <row r="804" spans="1:17" ht="15" thickBot="1" x14ac:dyDescent="0.4">
      <c r="A804" s="26" t="s">
        <v>50</v>
      </c>
      <c r="B804" s="26" t="s">
        <v>78</v>
      </c>
      <c r="C804" s="26">
        <v>248744</v>
      </c>
      <c r="D804" s="26" t="s">
        <v>610</v>
      </c>
      <c r="E804" s="34">
        <v>-4293.29</v>
      </c>
      <c r="F804" s="34">
        <v>-2401.67</v>
      </c>
      <c r="G804" s="34">
        <v>-3448.56</v>
      </c>
      <c r="H804" s="34">
        <v>-4292.2299999999996</v>
      </c>
      <c r="I804" s="34">
        <v>-4610.24</v>
      </c>
      <c r="J804" s="34">
        <v>-4858.79</v>
      </c>
      <c r="K804" s="34">
        <v>-177.1</v>
      </c>
      <c r="L804" s="34">
        <v>-331.51</v>
      </c>
      <c r="M804" s="34">
        <v>-523.04999999999995</v>
      </c>
      <c r="N804" s="34">
        <v>-857.25</v>
      </c>
      <c r="O804" s="34">
        <v>-1861.37</v>
      </c>
      <c r="P804" s="34">
        <v>-3053.18</v>
      </c>
      <c r="Q804" s="34">
        <v>-3053.18</v>
      </c>
    </row>
    <row r="805" spans="1:17" ht="15" thickBot="1" x14ac:dyDescent="0.4">
      <c r="A805" s="26" t="s">
        <v>50</v>
      </c>
      <c r="B805" s="26" t="s">
        <v>78</v>
      </c>
      <c r="C805" s="26">
        <v>248746</v>
      </c>
      <c r="D805" s="26" t="s">
        <v>611</v>
      </c>
      <c r="E805" s="34">
        <v>-35119.79</v>
      </c>
      <c r="F805" s="34">
        <v>-61445.05</v>
      </c>
      <c r="G805" s="34">
        <v>-92025.71</v>
      </c>
      <c r="H805" s="34">
        <v>-25241.57</v>
      </c>
      <c r="I805" s="34">
        <v>-45164.92</v>
      </c>
      <c r="J805" s="34">
        <v>-54238.23</v>
      </c>
      <c r="K805" s="34">
        <v>-7584.6</v>
      </c>
      <c r="L805" s="34">
        <v>-13828.06</v>
      </c>
      <c r="M805" s="34">
        <v>-20308.669999999998</v>
      </c>
      <c r="N805" s="34">
        <v>-7631.3</v>
      </c>
      <c r="O805" s="34">
        <v>-18918.759999999998</v>
      </c>
      <c r="P805" s="34">
        <v>-44232</v>
      </c>
      <c r="Q805" s="34">
        <v>-44232</v>
      </c>
    </row>
    <row r="806" spans="1:17" ht="15" thickBot="1" x14ac:dyDescent="0.4">
      <c r="A806" s="26" t="s">
        <v>50</v>
      </c>
      <c r="B806" s="26" t="s">
        <v>78</v>
      </c>
      <c r="C806" s="26">
        <v>248748</v>
      </c>
      <c r="D806" s="26" t="s">
        <v>612</v>
      </c>
      <c r="E806" s="34">
        <v>-137.28</v>
      </c>
      <c r="F806" s="34">
        <v>-38.74</v>
      </c>
      <c r="G806" s="34">
        <v>-54.8</v>
      </c>
      <c r="H806" s="34">
        <v>-68.78</v>
      </c>
      <c r="I806" s="34">
        <v>-74.42</v>
      </c>
      <c r="J806" s="34">
        <v>-78.099999999999994</v>
      </c>
      <c r="K806" s="34">
        <v>-80.61</v>
      </c>
      <c r="L806" s="34">
        <v>-83.14</v>
      </c>
      <c r="M806" s="34">
        <v>-85.89</v>
      </c>
      <c r="N806" s="34">
        <v>-91.13</v>
      </c>
      <c r="O806" s="34">
        <v>-103.44</v>
      </c>
      <c r="P806" s="34">
        <v>-120.7</v>
      </c>
      <c r="Q806" s="34">
        <v>-120.7</v>
      </c>
    </row>
    <row r="807" spans="1:17" ht="15" thickBot="1" x14ac:dyDescent="0.4">
      <c r="A807" s="26" t="s">
        <v>50</v>
      </c>
      <c r="B807" s="26" t="s">
        <v>78</v>
      </c>
      <c r="C807" s="26">
        <v>248750</v>
      </c>
      <c r="D807" s="26" t="s">
        <v>613</v>
      </c>
      <c r="E807" s="34">
        <v>-1983</v>
      </c>
      <c r="F807" s="34">
        <v>-1357.16</v>
      </c>
      <c r="G807" s="34">
        <v>-1967.77</v>
      </c>
      <c r="H807" s="34">
        <v>-2573.54</v>
      </c>
      <c r="I807" s="34">
        <v>-2995.56</v>
      </c>
      <c r="J807" s="34">
        <v>-3173.33</v>
      </c>
      <c r="K807" s="34">
        <v>-156.32</v>
      </c>
      <c r="L807" s="34">
        <v>-293.49</v>
      </c>
      <c r="M807" s="34">
        <v>-417.98</v>
      </c>
      <c r="N807" s="34">
        <v>-582.04999999999995</v>
      </c>
      <c r="O807" s="34">
        <v>-892.65</v>
      </c>
      <c r="P807" s="34">
        <v>-1406.56</v>
      </c>
      <c r="Q807" s="34">
        <v>-1406.56</v>
      </c>
    </row>
    <row r="808" spans="1:17" ht="15" thickBot="1" x14ac:dyDescent="0.4">
      <c r="A808" s="26" t="s">
        <v>50</v>
      </c>
      <c r="B808" s="26" t="s">
        <v>78</v>
      </c>
      <c r="C808" s="26">
        <v>248752</v>
      </c>
      <c r="D808" s="26" t="s">
        <v>614</v>
      </c>
      <c r="E808" s="34">
        <v>-1864.08</v>
      </c>
      <c r="F808" s="34">
        <v>-1897.51</v>
      </c>
      <c r="G808" s="34">
        <v>-1882.49</v>
      </c>
      <c r="H808" s="34">
        <v>-1571.9</v>
      </c>
      <c r="I808" s="34">
        <v>-909.29</v>
      </c>
      <c r="J808" s="34">
        <v>-491.86</v>
      </c>
      <c r="K808" s="34">
        <v>-446.85</v>
      </c>
      <c r="L808" s="34">
        <v>-410.61</v>
      </c>
      <c r="M808" s="34">
        <v>-450.31</v>
      </c>
      <c r="N808" s="34">
        <v>-580.83000000000004</v>
      </c>
      <c r="O808" s="34">
        <v>-980.05</v>
      </c>
      <c r="P808" s="34">
        <v>-1750.25</v>
      </c>
      <c r="Q808" s="34">
        <v>-1750.25</v>
      </c>
    </row>
    <row r="809" spans="1:17" ht="15" thickBot="1" x14ac:dyDescent="0.4">
      <c r="A809" s="26" t="s">
        <v>50</v>
      </c>
      <c r="B809" s="26" t="s">
        <v>78</v>
      </c>
      <c r="C809" s="26">
        <v>248754</v>
      </c>
      <c r="D809" s="26" t="s">
        <v>615</v>
      </c>
      <c r="E809" s="34">
        <v>-18150.689999999999</v>
      </c>
      <c r="F809" s="34">
        <v>-4251.71</v>
      </c>
      <c r="G809" s="34">
        <v>-6510.56</v>
      </c>
      <c r="H809" s="34">
        <v>-8558.73</v>
      </c>
      <c r="I809" s="34">
        <v>-9924.49</v>
      </c>
      <c r="J809" s="34">
        <v>-11187.51</v>
      </c>
      <c r="K809" s="34">
        <v>-12178.05</v>
      </c>
      <c r="L809" s="34">
        <v>-13044.44</v>
      </c>
      <c r="M809" s="34">
        <v>-14003.09</v>
      </c>
      <c r="N809" s="34">
        <v>-15156.78</v>
      </c>
      <c r="O809" s="34">
        <v>-16752.37</v>
      </c>
      <c r="P809" s="34">
        <v>-18891.88</v>
      </c>
      <c r="Q809" s="34">
        <v>-18891.88</v>
      </c>
    </row>
    <row r="810" spans="1:17" ht="15" thickBot="1" x14ac:dyDescent="0.4">
      <c r="A810" s="26" t="s">
        <v>50</v>
      </c>
      <c r="B810" s="26" t="s">
        <v>78</v>
      </c>
      <c r="C810" s="26">
        <v>248756</v>
      </c>
      <c r="D810" s="26" t="s">
        <v>616</v>
      </c>
      <c r="E810" s="34">
        <v>-34779.72</v>
      </c>
      <c r="F810" s="34">
        <v>-9161.85</v>
      </c>
      <c r="G810" s="34">
        <v>-13453.54</v>
      </c>
      <c r="H810" s="34">
        <v>-16973.849999999999</v>
      </c>
      <c r="I810" s="34">
        <v>-19106.849999999999</v>
      </c>
      <c r="J810" s="34">
        <v>-20700.11</v>
      </c>
      <c r="K810" s="34">
        <v>-22074.52</v>
      </c>
      <c r="L810" s="34">
        <v>-23411.89</v>
      </c>
      <c r="M810" s="34">
        <v>-24830.89</v>
      </c>
      <c r="N810" s="34">
        <v>-26407.27</v>
      </c>
      <c r="O810" s="34">
        <v>-28997.17</v>
      </c>
      <c r="P810" s="34">
        <v>-33147.24</v>
      </c>
      <c r="Q810" s="34">
        <v>-33147.24</v>
      </c>
    </row>
    <row r="811" spans="1:17" ht="15" thickBot="1" x14ac:dyDescent="0.4">
      <c r="A811" s="26" t="s">
        <v>50</v>
      </c>
      <c r="B811" s="26" t="s">
        <v>78</v>
      </c>
      <c r="C811" s="26">
        <v>248758</v>
      </c>
      <c r="D811" s="26" t="s">
        <v>617</v>
      </c>
      <c r="E811" s="34">
        <v>-7504.86</v>
      </c>
      <c r="F811" s="34">
        <v>-2205.61</v>
      </c>
      <c r="G811" s="34">
        <v>-3142.72</v>
      </c>
      <c r="H811" s="34">
        <v>-3890.91</v>
      </c>
      <c r="I811" s="34">
        <v>-4237.32</v>
      </c>
      <c r="J811" s="34">
        <v>-4457.95</v>
      </c>
      <c r="K811" s="34">
        <v>-4653.3900000000003</v>
      </c>
      <c r="L811" s="34">
        <v>-4838.37</v>
      </c>
      <c r="M811" s="34">
        <v>-5071.53</v>
      </c>
      <c r="N811" s="34">
        <v>-5401.25</v>
      </c>
      <c r="O811" s="34">
        <v>-6282.83</v>
      </c>
      <c r="P811" s="34">
        <v>-7270.39</v>
      </c>
      <c r="Q811" s="34">
        <v>-7270.39</v>
      </c>
    </row>
    <row r="812" spans="1:17" ht="15" thickBot="1" x14ac:dyDescent="0.4">
      <c r="A812" s="26" t="s">
        <v>50</v>
      </c>
      <c r="B812" s="26" t="s">
        <v>78</v>
      </c>
      <c r="C812" s="26">
        <v>248760</v>
      </c>
      <c r="D812" s="26" t="s">
        <v>618</v>
      </c>
      <c r="E812" s="34">
        <v>-73195.960000000006</v>
      </c>
      <c r="F812" s="34">
        <v>-57499.68</v>
      </c>
      <c r="G812" s="34">
        <v>-86418.07</v>
      </c>
      <c r="H812" s="34">
        <v>-110194.87</v>
      </c>
      <c r="I812" s="34">
        <v>-40446.879999999997</v>
      </c>
      <c r="J812" s="34">
        <v>-48802.97</v>
      </c>
      <c r="K812" s="34">
        <v>-55537.05</v>
      </c>
      <c r="L812" s="34">
        <v>-13310.38</v>
      </c>
      <c r="M812" s="34">
        <v>-19150.91</v>
      </c>
      <c r="N812" s="34">
        <v>-26840.07</v>
      </c>
      <c r="O812" s="34">
        <v>-21121.9</v>
      </c>
      <c r="P812" s="34">
        <v>-45334.33</v>
      </c>
      <c r="Q812" s="34">
        <v>-45334.33</v>
      </c>
    </row>
    <row r="813" spans="1:17" ht="15" thickBot="1" x14ac:dyDescent="0.4">
      <c r="A813" s="26" t="s">
        <v>50</v>
      </c>
      <c r="B813" s="26" t="s">
        <v>78</v>
      </c>
      <c r="C813" s="26">
        <v>248762</v>
      </c>
      <c r="D813" s="26" t="s">
        <v>621</v>
      </c>
      <c r="E813" s="34">
        <v>-5034.8900000000003</v>
      </c>
      <c r="F813" s="34">
        <v>-4219.43</v>
      </c>
      <c r="G813" s="34">
        <v>-6018.69</v>
      </c>
      <c r="H813" s="34">
        <v>-7651.78</v>
      </c>
      <c r="I813" s="34">
        <v>-3037.88</v>
      </c>
      <c r="J813" s="34">
        <v>-3681.87</v>
      </c>
      <c r="K813" s="34">
        <v>-4184.22</v>
      </c>
      <c r="L813" s="34">
        <v>-903.34</v>
      </c>
      <c r="M813" s="34">
        <v>-1262.3</v>
      </c>
      <c r="N813" s="34">
        <v>-1805.16</v>
      </c>
      <c r="O813" s="34">
        <v>-1645.15</v>
      </c>
      <c r="P813" s="34">
        <v>-3337.85</v>
      </c>
      <c r="Q813" s="34">
        <v>-3337.85</v>
      </c>
    </row>
    <row r="814" spans="1:17" ht="15" thickBot="1" x14ac:dyDescent="0.4">
      <c r="A814" s="26" t="s">
        <v>50</v>
      </c>
      <c r="B814" s="26" t="s">
        <v>78</v>
      </c>
      <c r="C814" s="26">
        <v>248764</v>
      </c>
      <c r="D814" s="26" t="s">
        <v>622</v>
      </c>
      <c r="E814" s="34">
        <v>-29407.07</v>
      </c>
      <c r="F814" s="34">
        <v>-14305.05</v>
      </c>
      <c r="G814" s="34">
        <v>-22471.18</v>
      </c>
      <c r="H814" s="34">
        <v>-29151.88</v>
      </c>
      <c r="I814" s="34">
        <v>-34320.83</v>
      </c>
      <c r="J814" s="34">
        <v>-38026.959999999999</v>
      </c>
      <c r="K814" s="34">
        <v>-2828.74</v>
      </c>
      <c r="L814" s="34">
        <v>-5263.92</v>
      </c>
      <c r="M814" s="34">
        <v>-8002.78</v>
      </c>
      <c r="N814" s="34">
        <v>-11174.97</v>
      </c>
      <c r="O814" s="34">
        <v>-15279.89</v>
      </c>
      <c r="P814" s="34">
        <v>-21928.27</v>
      </c>
      <c r="Q814" s="34">
        <v>-21928.27</v>
      </c>
    </row>
    <row r="815" spans="1:17" ht="15" thickBot="1" x14ac:dyDescent="0.4">
      <c r="A815" s="26" t="s">
        <v>50</v>
      </c>
      <c r="B815" s="26" t="s">
        <v>78</v>
      </c>
      <c r="C815" s="26">
        <v>248766</v>
      </c>
      <c r="D815" s="26" t="s">
        <v>623</v>
      </c>
      <c r="E815" s="34">
        <v>-24515.42</v>
      </c>
      <c r="F815" s="34">
        <v>-6472.13</v>
      </c>
      <c r="G815" s="34">
        <v>-10098.450000000001</v>
      </c>
      <c r="H815" s="34">
        <v>-13090.81</v>
      </c>
      <c r="I815" s="34">
        <v>-15407.05</v>
      </c>
      <c r="J815" s="34">
        <v>-17088.419999999998</v>
      </c>
      <c r="K815" s="34">
        <v>-18366.150000000001</v>
      </c>
      <c r="L815" s="34">
        <v>-19453.18</v>
      </c>
      <c r="M815" s="34">
        <v>-20681.55</v>
      </c>
      <c r="N815" s="34">
        <v>-22111.32</v>
      </c>
      <c r="O815" s="34">
        <v>-24029.57</v>
      </c>
      <c r="P815" s="34">
        <v>-27136.27</v>
      </c>
      <c r="Q815" s="34">
        <v>-27136.27</v>
      </c>
    </row>
    <row r="816" spans="1:17" ht="15" thickBot="1" x14ac:dyDescent="0.4">
      <c r="A816" s="26" t="s">
        <v>50</v>
      </c>
      <c r="B816" s="26" t="s">
        <v>78</v>
      </c>
      <c r="C816" s="26">
        <v>248768</v>
      </c>
      <c r="D816" s="26" t="s">
        <v>624</v>
      </c>
      <c r="E816" s="34">
        <v>-7799.26</v>
      </c>
      <c r="F816" s="34">
        <v>-1549.99</v>
      </c>
      <c r="G816" s="34">
        <v>-2354.7800000000002</v>
      </c>
      <c r="H816" s="34">
        <v>-3093.81</v>
      </c>
      <c r="I816" s="34">
        <v>-3918.25</v>
      </c>
      <c r="J816" s="34">
        <v>-4587.71</v>
      </c>
      <c r="K816" s="34">
        <v>-5269.22</v>
      </c>
      <c r="L816" s="34">
        <v>-5940.45</v>
      </c>
      <c r="M816" s="34">
        <v>-6399.79</v>
      </c>
      <c r="N816" s="34">
        <v>-6927.92</v>
      </c>
      <c r="O816" s="34">
        <v>-7411.32</v>
      </c>
      <c r="P816" s="34">
        <v>-8067.9</v>
      </c>
      <c r="Q816" s="34">
        <v>-8067.9</v>
      </c>
    </row>
    <row r="817" spans="1:17" ht="15" thickBot="1" x14ac:dyDescent="0.4">
      <c r="A817" s="26" t="s">
        <v>50</v>
      </c>
      <c r="B817" s="26" t="s">
        <v>78</v>
      </c>
      <c r="C817" s="26">
        <v>248770</v>
      </c>
      <c r="D817" s="26" t="s">
        <v>625</v>
      </c>
      <c r="E817" s="34">
        <v>-13066.32</v>
      </c>
      <c r="F817" s="34">
        <v>-3616.96</v>
      </c>
      <c r="G817" s="34">
        <v>-5473.78</v>
      </c>
      <c r="H817" s="34">
        <v>-7047.86</v>
      </c>
      <c r="I817" s="34">
        <v>-8197.77</v>
      </c>
      <c r="J817" s="34">
        <v>-9051.23</v>
      </c>
      <c r="K817" s="34">
        <v>-9601.9699999999993</v>
      </c>
      <c r="L817" s="34">
        <v>-10046.549999999999</v>
      </c>
      <c r="M817" s="34">
        <v>-10566.17</v>
      </c>
      <c r="N817" s="34">
        <v>-11163.32</v>
      </c>
      <c r="O817" s="34">
        <v>-12168.23</v>
      </c>
      <c r="P817" s="34">
        <v>-13663.91</v>
      </c>
      <c r="Q817" s="34">
        <v>-13663.91</v>
      </c>
    </row>
    <row r="818" spans="1:17" ht="15" thickBot="1" x14ac:dyDescent="0.4">
      <c r="A818" s="26" t="s">
        <v>50</v>
      </c>
      <c r="B818" s="26" t="s">
        <v>78</v>
      </c>
      <c r="C818" s="26">
        <v>248772</v>
      </c>
      <c r="D818" s="26" t="s">
        <v>727</v>
      </c>
      <c r="E818" s="34">
        <v>-448017.44</v>
      </c>
      <c r="F818" s="34">
        <v>-836976.73</v>
      </c>
      <c r="G818" s="34">
        <v>-1236421.76</v>
      </c>
      <c r="H818" s="34">
        <v>-312667.46000000002</v>
      </c>
      <c r="I818" s="34">
        <v>-508042.28</v>
      </c>
      <c r="J818" s="34">
        <v>-632462.51</v>
      </c>
      <c r="K818" s="34">
        <v>-109374.42</v>
      </c>
      <c r="L818" s="34">
        <v>-206449.36</v>
      </c>
      <c r="M818" s="34">
        <v>-309422.46999999997</v>
      </c>
      <c r="N818" s="34">
        <v>-123183.91</v>
      </c>
      <c r="O818" s="34">
        <v>-342617.53</v>
      </c>
      <c r="P818" s="34">
        <v>-682198.39</v>
      </c>
      <c r="Q818" s="34">
        <v>-682198.39</v>
      </c>
    </row>
    <row r="819" spans="1:17" ht="15" thickBot="1" x14ac:dyDescent="0.4">
      <c r="A819" s="26" t="s">
        <v>50</v>
      </c>
      <c r="B819" s="26" t="s">
        <v>78</v>
      </c>
      <c r="C819" s="26">
        <v>248774</v>
      </c>
      <c r="D819" s="26" t="s">
        <v>728</v>
      </c>
      <c r="E819" s="34">
        <v>-43936.67</v>
      </c>
      <c r="F819" s="34">
        <v>-78312.72</v>
      </c>
      <c r="G819" s="34">
        <v>-114068.68</v>
      </c>
      <c r="H819" s="34">
        <v>-29032.12</v>
      </c>
      <c r="I819" s="34">
        <v>-43189.46</v>
      </c>
      <c r="J819" s="34">
        <v>-53298.59</v>
      </c>
      <c r="K819" s="34">
        <v>-8114.71</v>
      </c>
      <c r="L819" s="34">
        <v>-15434.5</v>
      </c>
      <c r="M819" s="34">
        <v>-23349.86</v>
      </c>
      <c r="N819" s="34">
        <v>-10386.25</v>
      </c>
      <c r="O819" s="34">
        <v>-31330.25</v>
      </c>
      <c r="P819" s="34">
        <v>-63879.96</v>
      </c>
      <c r="Q819" s="34">
        <v>-63879.96</v>
      </c>
    </row>
    <row r="820" spans="1:17" ht="15" thickBot="1" x14ac:dyDescent="0.4">
      <c r="A820" s="26" t="s">
        <v>50</v>
      </c>
      <c r="B820" s="26" t="s">
        <v>78</v>
      </c>
      <c r="C820" s="26">
        <v>248776</v>
      </c>
      <c r="D820" s="26" t="s">
        <v>729</v>
      </c>
      <c r="E820" s="34">
        <v>-53728</v>
      </c>
      <c r="F820" s="34">
        <v>-96853.759999999995</v>
      </c>
      <c r="G820" s="34">
        <v>-140412.84</v>
      </c>
      <c r="H820" s="34">
        <v>-33360.03</v>
      </c>
      <c r="I820" s="34">
        <v>-51703.58</v>
      </c>
      <c r="J820" s="34">
        <v>-63563.37</v>
      </c>
      <c r="K820" s="34">
        <v>-9997.61</v>
      </c>
      <c r="L820" s="34">
        <v>-18544.490000000002</v>
      </c>
      <c r="M820" s="34">
        <v>-27713.55</v>
      </c>
      <c r="N820" s="34">
        <v>-12497.04</v>
      </c>
      <c r="O820" s="34">
        <v>-38070.78</v>
      </c>
      <c r="P820" s="34">
        <v>-75925.05</v>
      </c>
      <c r="Q820" s="34">
        <v>-75925.05</v>
      </c>
    </row>
    <row r="821" spans="1:17" ht="15" thickBot="1" x14ac:dyDescent="0.4">
      <c r="A821" s="26" t="s">
        <v>50</v>
      </c>
      <c r="B821" s="26" t="s">
        <v>78</v>
      </c>
      <c r="C821" s="26">
        <v>248778</v>
      </c>
      <c r="D821" s="26" t="s">
        <v>730</v>
      </c>
      <c r="E821" s="34">
        <v>-3000.47</v>
      </c>
      <c r="F821" s="34">
        <v>-6335.11</v>
      </c>
      <c r="G821" s="34">
        <v>-8946.57</v>
      </c>
      <c r="H821" s="34">
        <v>-2019</v>
      </c>
      <c r="I821" s="34">
        <v>-2909.4</v>
      </c>
      <c r="J821" s="34">
        <v>-3626.2</v>
      </c>
      <c r="K821" s="34">
        <v>-554.14</v>
      </c>
      <c r="L821" s="34">
        <v>-1063.9100000000001</v>
      </c>
      <c r="M821" s="34">
        <v>-1690.11</v>
      </c>
      <c r="N821" s="34">
        <v>-932.26</v>
      </c>
      <c r="O821" s="34">
        <v>-2988.27</v>
      </c>
      <c r="P821" s="34">
        <v>-5766.58</v>
      </c>
      <c r="Q821" s="34">
        <v>-5766.58</v>
      </c>
    </row>
    <row r="822" spans="1:17" ht="15" thickBot="1" x14ac:dyDescent="0.4">
      <c r="A822" s="26" t="s">
        <v>50</v>
      </c>
      <c r="B822" s="26" t="s">
        <v>78</v>
      </c>
      <c r="C822" s="26">
        <v>248780</v>
      </c>
      <c r="D822" s="26" t="s">
        <v>731</v>
      </c>
      <c r="E822" s="34">
        <v>-62326.32</v>
      </c>
      <c r="F822" s="34">
        <v>-16510.37</v>
      </c>
      <c r="G822" s="34">
        <v>-23100.84</v>
      </c>
      <c r="H822" s="34">
        <v>-28344.21</v>
      </c>
      <c r="I822" s="34">
        <v>-30941.29</v>
      </c>
      <c r="J822" s="34">
        <v>-33138.449999999997</v>
      </c>
      <c r="K822" s="34">
        <v>-35076.980000000003</v>
      </c>
      <c r="L822" s="34">
        <v>-36861.269999999997</v>
      </c>
      <c r="M822" s="34">
        <v>-38820.199999999997</v>
      </c>
      <c r="N822" s="34">
        <v>-41388.160000000003</v>
      </c>
      <c r="O822" s="34">
        <v>-46594.33</v>
      </c>
      <c r="P822" s="34">
        <v>-53387.9</v>
      </c>
      <c r="Q822" s="34">
        <v>-53387.9</v>
      </c>
    </row>
    <row r="823" spans="1:17" ht="15" thickBot="1" x14ac:dyDescent="0.4">
      <c r="A823" s="26" t="s">
        <v>50</v>
      </c>
      <c r="B823" s="26" t="s">
        <v>78</v>
      </c>
      <c r="C823" s="26">
        <v>248782</v>
      </c>
      <c r="D823" s="26" t="s">
        <v>732</v>
      </c>
      <c r="E823" s="34">
        <v>-340598.71</v>
      </c>
      <c r="F823" s="34">
        <v>-91000.34</v>
      </c>
      <c r="G823" s="34">
        <v>-129911.21</v>
      </c>
      <c r="H823" s="34">
        <v>-163548.87</v>
      </c>
      <c r="I823" s="34">
        <v>-178722.81</v>
      </c>
      <c r="J823" s="34">
        <v>-192772.94</v>
      </c>
      <c r="K823" s="34">
        <v>-203689.94</v>
      </c>
      <c r="L823" s="34">
        <v>-214452.51</v>
      </c>
      <c r="M823" s="34">
        <v>-226795.31</v>
      </c>
      <c r="N823" s="34">
        <v>-243906.66</v>
      </c>
      <c r="O823" s="34">
        <v>-282882.53999999998</v>
      </c>
      <c r="P823" s="34">
        <v>-323625.06</v>
      </c>
      <c r="Q823" s="34">
        <v>-323625.06</v>
      </c>
    </row>
    <row r="824" spans="1:17" ht="15" thickBot="1" x14ac:dyDescent="0.4">
      <c r="A824" s="26" t="s">
        <v>50</v>
      </c>
      <c r="B824" s="26" t="s">
        <v>78</v>
      </c>
      <c r="C824" s="26">
        <v>248784</v>
      </c>
      <c r="D824" s="26" t="s">
        <v>733</v>
      </c>
      <c r="E824" s="34">
        <v>-46618.42</v>
      </c>
      <c r="F824" s="34">
        <v>-85077.26</v>
      </c>
      <c r="G824" s="34">
        <v>-123159.71</v>
      </c>
      <c r="H824" s="34">
        <v>-33344.83</v>
      </c>
      <c r="I824" s="34">
        <v>-59887.61</v>
      </c>
      <c r="J824" s="34">
        <v>-72387.740000000005</v>
      </c>
      <c r="K824" s="34">
        <v>-10305.85</v>
      </c>
      <c r="L824" s="34">
        <v>-19687.25</v>
      </c>
      <c r="M824" s="34">
        <v>-28085.96</v>
      </c>
      <c r="N824" s="34">
        <v>-9998.85</v>
      </c>
      <c r="O824" s="34">
        <v>-24980.55</v>
      </c>
      <c r="P824" s="34">
        <v>-57466.720000000001</v>
      </c>
      <c r="Q824" s="34">
        <v>-57466.720000000001</v>
      </c>
    </row>
    <row r="825" spans="1:17" ht="15" thickBot="1" x14ac:dyDescent="0.4">
      <c r="A825" s="26" t="s">
        <v>50</v>
      </c>
      <c r="B825" s="26" t="s">
        <v>78</v>
      </c>
      <c r="C825" s="26">
        <v>248786</v>
      </c>
      <c r="D825" s="26" t="s">
        <v>734</v>
      </c>
      <c r="E825" s="34">
        <v>-15172.15</v>
      </c>
      <c r="F825" s="34">
        <v>-4073.8</v>
      </c>
      <c r="G825" s="34">
        <v>-5847.54</v>
      </c>
      <c r="H825" s="34">
        <v>-7307.7</v>
      </c>
      <c r="I825" s="34">
        <v>-7932.84</v>
      </c>
      <c r="J825" s="34">
        <v>-8422.83</v>
      </c>
      <c r="K825" s="34">
        <v>-8854.9699999999993</v>
      </c>
      <c r="L825" s="34">
        <v>-9240.83</v>
      </c>
      <c r="M825" s="34">
        <v>-9667.42</v>
      </c>
      <c r="N825" s="34">
        <v>-10202.950000000001</v>
      </c>
      <c r="O825" s="34">
        <v>-11508.08</v>
      </c>
      <c r="P825" s="34">
        <v>-13249.54</v>
      </c>
      <c r="Q825" s="34">
        <v>-13249.54</v>
      </c>
    </row>
    <row r="826" spans="1:17" ht="15" thickBot="1" x14ac:dyDescent="0.4">
      <c r="A826" s="26" t="s">
        <v>50</v>
      </c>
      <c r="B826" s="26" t="s">
        <v>78</v>
      </c>
      <c r="C826" s="26">
        <v>248788</v>
      </c>
      <c r="D826" s="26" t="s">
        <v>735</v>
      </c>
      <c r="E826" s="34">
        <v>-11916.28</v>
      </c>
      <c r="F826" s="34">
        <v>-23120.76</v>
      </c>
      <c r="G826" s="34">
        <v>-34574.339999999997</v>
      </c>
      <c r="H826" s="34">
        <v>-8667.1299999999992</v>
      </c>
      <c r="I826" s="34">
        <v>-16527.53</v>
      </c>
      <c r="J826" s="34">
        <v>-20137.830000000002</v>
      </c>
      <c r="K826" s="34">
        <v>-2868.93</v>
      </c>
      <c r="L826" s="34">
        <v>-5458.14</v>
      </c>
      <c r="M826" s="34">
        <v>-7714.77</v>
      </c>
      <c r="N826" s="34">
        <v>-2734.15</v>
      </c>
      <c r="O826" s="34">
        <v>-6796.73</v>
      </c>
      <c r="P826" s="34">
        <v>-15956.4</v>
      </c>
      <c r="Q826" s="34">
        <v>-15956.4</v>
      </c>
    </row>
    <row r="827" spans="1:17" ht="15" thickBot="1" x14ac:dyDescent="0.4">
      <c r="A827" s="26" t="s">
        <v>50</v>
      </c>
      <c r="B827" s="26" t="s">
        <v>78</v>
      </c>
      <c r="C827" s="26">
        <v>252000</v>
      </c>
      <c r="D827" s="26" t="s">
        <v>2873</v>
      </c>
      <c r="E827" s="34">
        <v>0</v>
      </c>
      <c r="F827" s="34">
        <v>0</v>
      </c>
      <c r="G827" s="34">
        <v>0</v>
      </c>
      <c r="H827" s="34">
        <v>0</v>
      </c>
      <c r="I827" s="34">
        <v>0</v>
      </c>
      <c r="J827" s="34">
        <v>0</v>
      </c>
      <c r="K827" s="34">
        <v>0</v>
      </c>
      <c r="L827" s="34">
        <v>0</v>
      </c>
      <c r="M827" s="34">
        <v>0</v>
      </c>
      <c r="N827" s="34">
        <v>0</v>
      </c>
      <c r="O827" s="34">
        <v>10023690.310000001</v>
      </c>
      <c r="P827" s="34">
        <v>9968050.7100000009</v>
      </c>
      <c r="Q827" s="34">
        <v>9968050.7100000009</v>
      </c>
    </row>
    <row r="828" spans="1:17" ht="15" thickBot="1" x14ac:dyDescent="0.4">
      <c r="A828" s="26" t="s">
        <v>50</v>
      </c>
      <c r="B828" s="26" t="s">
        <v>78</v>
      </c>
      <c r="C828" s="26">
        <v>252002</v>
      </c>
      <c r="D828" s="26" t="s">
        <v>736</v>
      </c>
      <c r="E828" s="34">
        <v>-51316.19</v>
      </c>
      <c r="F828" s="34">
        <v>-44639.48</v>
      </c>
      <c r="G828" s="34">
        <v>-37962.769999999997</v>
      </c>
      <c r="H828" s="34">
        <v>-31286.06</v>
      </c>
      <c r="I828" s="34">
        <v>-24609.35</v>
      </c>
      <c r="J828" s="34">
        <v>-17932.64</v>
      </c>
      <c r="K828" s="34">
        <v>-11255.93</v>
      </c>
      <c r="L828" s="34">
        <v>-4579.22</v>
      </c>
      <c r="M828" s="34">
        <v>-3052.82</v>
      </c>
      <c r="N828" s="34">
        <v>-1526.42</v>
      </c>
      <c r="O828" s="34">
        <v>0</v>
      </c>
      <c r="P828" s="34">
        <v>0</v>
      </c>
      <c r="Q828" s="34">
        <v>0</v>
      </c>
    </row>
    <row r="829" spans="1:17" ht="15" thickBot="1" x14ac:dyDescent="0.4">
      <c r="A829" s="26" t="s">
        <v>50</v>
      </c>
      <c r="B829" s="26" t="s">
        <v>78</v>
      </c>
      <c r="C829" s="26">
        <v>252008</v>
      </c>
      <c r="D829" s="26" t="s">
        <v>737</v>
      </c>
      <c r="E829" s="34">
        <v>8531.25</v>
      </c>
      <c r="F829" s="34">
        <v>8287.5</v>
      </c>
      <c r="G829" s="34">
        <v>8043.75</v>
      </c>
      <c r="H829" s="34">
        <v>7800</v>
      </c>
      <c r="I829" s="34">
        <v>7556.25</v>
      </c>
      <c r="J829" s="34">
        <v>7312.5</v>
      </c>
      <c r="K829" s="34">
        <v>7068.75</v>
      </c>
      <c r="L829" s="34">
        <v>6825</v>
      </c>
      <c r="M829" s="34">
        <v>6581.25</v>
      </c>
      <c r="N829" s="34">
        <v>6337.5</v>
      </c>
      <c r="O829" s="34">
        <v>0</v>
      </c>
      <c r="P829" s="34">
        <v>0</v>
      </c>
      <c r="Q829" s="34">
        <v>0</v>
      </c>
    </row>
    <row r="830" spans="1:17" ht="15" thickBot="1" x14ac:dyDescent="0.4">
      <c r="A830" s="26" t="s">
        <v>50</v>
      </c>
      <c r="B830" s="26" t="s">
        <v>78</v>
      </c>
      <c r="C830" s="26">
        <v>252010</v>
      </c>
      <c r="D830" s="26" t="s">
        <v>738</v>
      </c>
      <c r="E830" s="34">
        <v>21784.5</v>
      </c>
      <c r="F830" s="34">
        <v>21300.400000000001</v>
      </c>
      <c r="G830" s="34">
        <v>20816.3</v>
      </c>
      <c r="H830" s="34">
        <v>20332.2</v>
      </c>
      <c r="I830" s="34">
        <v>19848.099999999999</v>
      </c>
      <c r="J830" s="34">
        <v>19364</v>
      </c>
      <c r="K830" s="34">
        <v>18879.900000000001</v>
      </c>
      <c r="L830" s="34">
        <v>18395.8</v>
      </c>
      <c r="M830" s="34">
        <v>17911.7</v>
      </c>
      <c r="N830" s="34">
        <v>17427.599999999999</v>
      </c>
      <c r="O830" s="34">
        <v>0</v>
      </c>
      <c r="P830" s="34">
        <v>0</v>
      </c>
      <c r="Q830" s="34">
        <v>0</v>
      </c>
    </row>
    <row r="831" spans="1:17" ht="15" thickBot="1" x14ac:dyDescent="0.4">
      <c r="A831" s="26" t="s">
        <v>50</v>
      </c>
      <c r="B831" s="26" t="s">
        <v>78</v>
      </c>
      <c r="C831" s="26">
        <v>252012</v>
      </c>
      <c r="D831" s="26" t="s">
        <v>739</v>
      </c>
      <c r="E831" s="34">
        <v>22212.2</v>
      </c>
      <c r="F831" s="34">
        <v>21785.040000000001</v>
      </c>
      <c r="G831" s="34">
        <v>21357.88</v>
      </c>
      <c r="H831" s="34">
        <v>20930.72</v>
      </c>
      <c r="I831" s="34">
        <v>20503.560000000001</v>
      </c>
      <c r="J831" s="34">
        <v>20076.400000000001</v>
      </c>
      <c r="K831" s="34">
        <v>19649.240000000002</v>
      </c>
      <c r="L831" s="34">
        <v>19222.080000000002</v>
      </c>
      <c r="M831" s="34">
        <v>18794.919999999998</v>
      </c>
      <c r="N831" s="34">
        <v>18367.759999999998</v>
      </c>
      <c r="O831" s="34">
        <v>0</v>
      </c>
      <c r="P831" s="34">
        <v>0</v>
      </c>
      <c r="Q831" s="34">
        <v>0</v>
      </c>
    </row>
    <row r="832" spans="1:17" ht="15" thickBot="1" x14ac:dyDescent="0.4">
      <c r="A832" s="26" t="s">
        <v>50</v>
      </c>
      <c r="B832" s="26" t="s">
        <v>78</v>
      </c>
      <c r="C832" s="26">
        <v>252014</v>
      </c>
      <c r="D832" s="26" t="s">
        <v>740</v>
      </c>
      <c r="E832" s="34">
        <v>26066.85</v>
      </c>
      <c r="F832" s="34">
        <v>25665.82</v>
      </c>
      <c r="G832" s="34">
        <v>25264.79</v>
      </c>
      <c r="H832" s="34">
        <v>24863.759999999998</v>
      </c>
      <c r="I832" s="34">
        <v>24462.73</v>
      </c>
      <c r="J832" s="34">
        <v>24061.7</v>
      </c>
      <c r="K832" s="34">
        <v>23660.67</v>
      </c>
      <c r="L832" s="34">
        <v>23259.64</v>
      </c>
      <c r="M832" s="34">
        <v>22858.61</v>
      </c>
      <c r="N832" s="34">
        <v>22457.58</v>
      </c>
      <c r="O832" s="34">
        <v>0</v>
      </c>
      <c r="P832" s="34">
        <v>0</v>
      </c>
      <c r="Q832" s="34">
        <v>0</v>
      </c>
    </row>
    <row r="833" spans="1:17" ht="15" thickBot="1" x14ac:dyDescent="0.4">
      <c r="A833" s="26" t="s">
        <v>50</v>
      </c>
      <c r="B833" s="26" t="s">
        <v>78</v>
      </c>
      <c r="C833" s="26">
        <v>252016</v>
      </c>
      <c r="D833" s="26" t="s">
        <v>740</v>
      </c>
      <c r="E833" s="34">
        <v>17342</v>
      </c>
      <c r="F833" s="34">
        <v>17043</v>
      </c>
      <c r="G833" s="34">
        <v>16744</v>
      </c>
      <c r="H833" s="34">
        <v>16445</v>
      </c>
      <c r="I833" s="34">
        <v>16146</v>
      </c>
      <c r="J833" s="34">
        <v>15847</v>
      </c>
      <c r="K833" s="34">
        <v>15548</v>
      </c>
      <c r="L833" s="34">
        <v>15249</v>
      </c>
      <c r="M833" s="34">
        <v>14950</v>
      </c>
      <c r="N833" s="34">
        <v>14651</v>
      </c>
      <c r="O833" s="34">
        <v>0</v>
      </c>
      <c r="P833" s="34">
        <v>0</v>
      </c>
      <c r="Q833" s="34">
        <v>0</v>
      </c>
    </row>
    <row r="834" spans="1:17" ht="15" thickBot="1" x14ac:dyDescent="0.4">
      <c r="A834" s="26" t="s">
        <v>50</v>
      </c>
      <c r="B834" s="26" t="s">
        <v>78</v>
      </c>
      <c r="C834" s="26">
        <v>252020</v>
      </c>
      <c r="D834" s="26" t="s">
        <v>741</v>
      </c>
      <c r="E834" s="34">
        <v>46423.25</v>
      </c>
      <c r="F834" s="34">
        <v>45913.1</v>
      </c>
      <c r="G834" s="34">
        <v>45402.95</v>
      </c>
      <c r="H834" s="34">
        <v>44892.800000000003</v>
      </c>
      <c r="I834" s="34">
        <v>44382.65</v>
      </c>
      <c r="J834" s="34">
        <v>43872.5</v>
      </c>
      <c r="K834" s="34">
        <v>43362.35</v>
      </c>
      <c r="L834" s="34">
        <v>42852.2</v>
      </c>
      <c r="M834" s="34">
        <v>42342.05</v>
      </c>
      <c r="N834" s="34">
        <v>41831.9</v>
      </c>
      <c r="O834" s="34">
        <v>0</v>
      </c>
      <c r="P834" s="34">
        <v>0</v>
      </c>
      <c r="Q834" s="34">
        <v>0</v>
      </c>
    </row>
    <row r="835" spans="1:17" ht="15" thickBot="1" x14ac:dyDescent="0.4">
      <c r="A835" s="26" t="s">
        <v>50</v>
      </c>
      <c r="B835" s="26" t="s">
        <v>78</v>
      </c>
      <c r="C835" s="26">
        <v>252022</v>
      </c>
      <c r="D835" s="26" t="s">
        <v>742</v>
      </c>
      <c r="E835" s="34">
        <v>23582.35</v>
      </c>
      <c r="F835" s="34">
        <v>23326.02</v>
      </c>
      <c r="G835" s="34">
        <v>23069.69</v>
      </c>
      <c r="H835" s="34">
        <v>22813.360000000001</v>
      </c>
      <c r="I835" s="34">
        <v>22557.03</v>
      </c>
      <c r="J835" s="34">
        <v>22300.7</v>
      </c>
      <c r="K835" s="34">
        <v>22044.37</v>
      </c>
      <c r="L835" s="34">
        <v>21788.04</v>
      </c>
      <c r="M835" s="34">
        <v>21531.71</v>
      </c>
      <c r="N835" s="34">
        <v>21275.38</v>
      </c>
      <c r="O835" s="34">
        <v>0</v>
      </c>
      <c r="P835" s="34">
        <v>0</v>
      </c>
      <c r="Q835" s="34">
        <v>0</v>
      </c>
    </row>
    <row r="836" spans="1:17" ht="15" thickBot="1" x14ac:dyDescent="0.4">
      <c r="A836" s="26" t="s">
        <v>50</v>
      </c>
      <c r="B836" s="26" t="s">
        <v>78</v>
      </c>
      <c r="C836" s="26">
        <v>252024</v>
      </c>
      <c r="D836" s="26" t="s">
        <v>743</v>
      </c>
      <c r="E836" s="34">
        <v>19366.05</v>
      </c>
      <c r="F836" s="34">
        <v>18760.86</v>
      </c>
      <c r="G836" s="34">
        <v>18155.669999999998</v>
      </c>
      <c r="H836" s="34">
        <v>17550.48</v>
      </c>
      <c r="I836" s="34">
        <v>16945.29</v>
      </c>
      <c r="J836" s="34">
        <v>16340.1</v>
      </c>
      <c r="K836" s="34">
        <v>15734.91</v>
      </c>
      <c r="L836" s="34">
        <v>15129.72</v>
      </c>
      <c r="M836" s="34">
        <v>14524.53</v>
      </c>
      <c r="N836" s="34">
        <v>13919.34</v>
      </c>
      <c r="O836" s="34">
        <v>0</v>
      </c>
      <c r="P836" s="34">
        <v>0</v>
      </c>
      <c r="Q836" s="34">
        <v>0</v>
      </c>
    </row>
    <row r="837" spans="1:17" ht="15" thickBot="1" x14ac:dyDescent="0.4">
      <c r="A837" s="26" t="s">
        <v>50</v>
      </c>
      <c r="B837" s="26" t="s">
        <v>78</v>
      </c>
      <c r="C837" s="26">
        <v>252026</v>
      </c>
      <c r="D837" s="26" t="s">
        <v>744</v>
      </c>
      <c r="E837" s="34">
        <v>125814</v>
      </c>
      <c r="F837" s="34">
        <v>124729.4</v>
      </c>
      <c r="G837" s="34">
        <v>123644.8</v>
      </c>
      <c r="H837" s="34">
        <v>122560.2</v>
      </c>
      <c r="I837" s="34">
        <v>121475.6</v>
      </c>
      <c r="J837" s="34">
        <v>120391</v>
      </c>
      <c r="K837" s="34">
        <v>119306.4</v>
      </c>
      <c r="L837" s="34">
        <v>118221.8</v>
      </c>
      <c r="M837" s="34">
        <v>117137.2</v>
      </c>
      <c r="N837" s="34">
        <v>116052.6</v>
      </c>
      <c r="O837" s="34">
        <v>0</v>
      </c>
      <c r="P837" s="34">
        <v>0</v>
      </c>
      <c r="Q837" s="34">
        <v>0</v>
      </c>
    </row>
    <row r="838" spans="1:17" ht="15" thickBot="1" x14ac:dyDescent="0.4">
      <c r="A838" s="26" t="s">
        <v>50</v>
      </c>
      <c r="B838" s="26" t="s">
        <v>78</v>
      </c>
      <c r="C838" s="26">
        <v>252028</v>
      </c>
      <c r="D838" s="26" t="s">
        <v>745</v>
      </c>
      <c r="E838" s="34">
        <v>119864.9</v>
      </c>
      <c r="F838" s="34">
        <v>118874.28</v>
      </c>
      <c r="G838" s="34">
        <v>117883.66</v>
      </c>
      <c r="H838" s="34">
        <v>116893.04</v>
      </c>
      <c r="I838" s="34">
        <v>115902.42</v>
      </c>
      <c r="J838" s="34">
        <v>114911.8</v>
      </c>
      <c r="K838" s="34">
        <v>113921.18</v>
      </c>
      <c r="L838" s="34">
        <v>112930.56</v>
      </c>
      <c r="M838" s="34">
        <v>111939.94</v>
      </c>
      <c r="N838" s="34">
        <v>110949.32</v>
      </c>
      <c r="O838" s="34">
        <v>0</v>
      </c>
      <c r="P838" s="34">
        <v>0</v>
      </c>
      <c r="Q838" s="34">
        <v>0</v>
      </c>
    </row>
    <row r="839" spans="1:17" ht="15" thickBot="1" x14ac:dyDescent="0.4">
      <c r="A839" s="26" t="s">
        <v>50</v>
      </c>
      <c r="B839" s="26" t="s">
        <v>78</v>
      </c>
      <c r="C839" s="26">
        <v>252030</v>
      </c>
      <c r="D839" s="26" t="s">
        <v>746</v>
      </c>
      <c r="E839" s="34">
        <v>15264</v>
      </c>
      <c r="F839" s="34">
        <v>13737.6</v>
      </c>
      <c r="G839" s="34">
        <v>12211.2</v>
      </c>
      <c r="H839" s="34">
        <v>10684.8</v>
      </c>
      <c r="I839" s="34">
        <v>9158.4</v>
      </c>
      <c r="J839" s="34">
        <v>7632</v>
      </c>
      <c r="K839" s="34">
        <v>6105.6</v>
      </c>
      <c r="L839" s="34">
        <v>4579.2</v>
      </c>
      <c r="M839" s="34">
        <v>3052.8</v>
      </c>
      <c r="N839" s="34">
        <v>1526.4</v>
      </c>
      <c r="O839" s="34">
        <v>0</v>
      </c>
      <c r="P839" s="34">
        <v>0</v>
      </c>
      <c r="Q839" s="34">
        <v>0</v>
      </c>
    </row>
    <row r="840" spans="1:17" ht="15" thickBot="1" x14ac:dyDescent="0.4">
      <c r="A840" s="26" t="s">
        <v>50</v>
      </c>
      <c r="B840" s="26" t="s">
        <v>78</v>
      </c>
      <c r="C840" s="26">
        <v>252032</v>
      </c>
      <c r="D840" s="26" t="s">
        <v>747</v>
      </c>
      <c r="E840" s="34">
        <v>40311.25</v>
      </c>
      <c r="F840" s="34">
        <v>40040.699999999997</v>
      </c>
      <c r="G840" s="34">
        <v>39770.15</v>
      </c>
      <c r="H840" s="34">
        <v>39499.599999999999</v>
      </c>
      <c r="I840" s="34">
        <v>39229.050000000003</v>
      </c>
      <c r="J840" s="34">
        <v>38958.5</v>
      </c>
      <c r="K840" s="34">
        <v>38687.96</v>
      </c>
      <c r="L840" s="34">
        <v>38417.410000000003</v>
      </c>
      <c r="M840" s="34">
        <v>38146.86</v>
      </c>
      <c r="N840" s="34">
        <v>37876.31</v>
      </c>
      <c r="O840" s="34">
        <v>0</v>
      </c>
      <c r="P840" s="34">
        <v>0</v>
      </c>
      <c r="Q840" s="34">
        <v>0</v>
      </c>
    </row>
    <row r="841" spans="1:17" ht="15" thickBot="1" x14ac:dyDescent="0.4">
      <c r="A841" s="26" t="s">
        <v>50</v>
      </c>
      <c r="B841" s="26" t="s">
        <v>78</v>
      </c>
      <c r="C841" s="26">
        <v>252038</v>
      </c>
      <c r="D841" s="26" t="s">
        <v>748</v>
      </c>
      <c r="E841" s="34">
        <v>352418.5</v>
      </c>
      <c r="F841" s="34">
        <v>350931.5</v>
      </c>
      <c r="G841" s="34">
        <v>349444.5</v>
      </c>
      <c r="H841" s="34">
        <v>347957.5</v>
      </c>
      <c r="I841" s="34">
        <v>346470.5</v>
      </c>
      <c r="J841" s="34">
        <v>344983.5</v>
      </c>
      <c r="K841" s="34">
        <v>343496.5</v>
      </c>
      <c r="L841" s="34">
        <v>342009.5</v>
      </c>
      <c r="M841" s="34">
        <v>340522.5</v>
      </c>
      <c r="N841" s="34">
        <v>339035.5</v>
      </c>
      <c r="O841" s="34">
        <v>0</v>
      </c>
      <c r="P841" s="34">
        <v>0</v>
      </c>
      <c r="Q841" s="34">
        <v>0</v>
      </c>
    </row>
    <row r="842" spans="1:17" ht="15" thickBot="1" x14ac:dyDescent="0.4">
      <c r="A842" s="26" t="s">
        <v>50</v>
      </c>
      <c r="B842" s="26" t="s">
        <v>78</v>
      </c>
      <c r="C842" s="26">
        <v>252040</v>
      </c>
      <c r="D842" s="26" t="s">
        <v>749</v>
      </c>
      <c r="E842" s="34">
        <v>36052.19</v>
      </c>
      <c r="F842" s="34">
        <v>30901.88</v>
      </c>
      <c r="G842" s="34">
        <v>25751.57</v>
      </c>
      <c r="H842" s="34">
        <v>20601.259999999998</v>
      </c>
      <c r="I842" s="34">
        <v>15450.94</v>
      </c>
      <c r="J842" s="34">
        <v>10300.629999999999</v>
      </c>
      <c r="K842" s="34">
        <v>5150.3100000000004</v>
      </c>
      <c r="L842" s="34">
        <v>0</v>
      </c>
      <c r="M842" s="34">
        <v>0</v>
      </c>
      <c r="N842" s="34">
        <v>0</v>
      </c>
      <c r="O842" s="34">
        <v>0</v>
      </c>
      <c r="P842" s="34">
        <v>0</v>
      </c>
      <c r="Q842" s="34">
        <v>0</v>
      </c>
    </row>
    <row r="843" spans="1:17" ht="15" thickBot="1" x14ac:dyDescent="0.4">
      <c r="A843" s="26" t="s">
        <v>50</v>
      </c>
      <c r="B843" s="26" t="s">
        <v>78</v>
      </c>
      <c r="C843" s="26">
        <v>252042</v>
      </c>
      <c r="D843" s="26" t="s">
        <v>750</v>
      </c>
      <c r="E843" s="34">
        <v>484171.66</v>
      </c>
      <c r="F843" s="34">
        <v>482484.65</v>
      </c>
      <c r="G843" s="34">
        <v>480797.64</v>
      </c>
      <c r="H843" s="34">
        <v>479110.63</v>
      </c>
      <c r="I843" s="34">
        <v>477423.62</v>
      </c>
      <c r="J843" s="34">
        <v>475736.61</v>
      </c>
      <c r="K843" s="34">
        <v>474049.6</v>
      </c>
      <c r="L843" s="34">
        <v>472362.59</v>
      </c>
      <c r="M843" s="34">
        <v>470675.58</v>
      </c>
      <c r="N843" s="34">
        <v>468988.57</v>
      </c>
      <c r="O843" s="34">
        <v>0</v>
      </c>
      <c r="P843" s="34">
        <v>0</v>
      </c>
      <c r="Q843" s="34">
        <v>0</v>
      </c>
    </row>
    <row r="844" spans="1:17" ht="15" thickBot="1" x14ac:dyDescent="0.4">
      <c r="A844" s="26" t="s">
        <v>50</v>
      </c>
      <c r="B844" s="26" t="s">
        <v>78</v>
      </c>
      <c r="C844" s="26">
        <v>252044</v>
      </c>
      <c r="D844" s="26" t="s">
        <v>751</v>
      </c>
      <c r="E844" s="34">
        <v>143467.04</v>
      </c>
      <c r="F844" s="34">
        <v>140905.13</v>
      </c>
      <c r="G844" s="34">
        <v>138343.22</v>
      </c>
      <c r="H844" s="34">
        <v>135781.31</v>
      </c>
      <c r="I844" s="34">
        <v>133219.4</v>
      </c>
      <c r="J844" s="34">
        <v>130657.49</v>
      </c>
      <c r="K844" s="34">
        <v>128095.58</v>
      </c>
      <c r="L844" s="34">
        <v>125533.67</v>
      </c>
      <c r="M844" s="34">
        <v>122971.76</v>
      </c>
      <c r="N844" s="34">
        <v>120409.85</v>
      </c>
      <c r="O844" s="34">
        <v>0</v>
      </c>
      <c r="P844" s="34">
        <v>0</v>
      </c>
      <c r="Q844" s="34">
        <v>0</v>
      </c>
    </row>
    <row r="845" spans="1:17" ht="15" thickBot="1" x14ac:dyDescent="0.4">
      <c r="A845" s="26" t="s">
        <v>50</v>
      </c>
      <c r="B845" s="26" t="s">
        <v>78</v>
      </c>
      <c r="C845" s="26">
        <v>252046</v>
      </c>
      <c r="D845" s="26" t="s">
        <v>752</v>
      </c>
      <c r="E845" s="34">
        <v>195249.52</v>
      </c>
      <c r="F845" s="34">
        <v>191095.27</v>
      </c>
      <c r="G845" s="34">
        <v>186941.03</v>
      </c>
      <c r="H845" s="34">
        <v>182786.79</v>
      </c>
      <c r="I845" s="34">
        <v>178632.55</v>
      </c>
      <c r="J845" s="34">
        <v>174478.31</v>
      </c>
      <c r="K845" s="34">
        <v>170324.07</v>
      </c>
      <c r="L845" s="34">
        <v>166169.82999999999</v>
      </c>
      <c r="M845" s="34">
        <v>162015.57999999999</v>
      </c>
      <c r="N845" s="34">
        <v>157861.32999999999</v>
      </c>
      <c r="O845" s="34">
        <v>0</v>
      </c>
      <c r="P845" s="34">
        <v>0</v>
      </c>
      <c r="Q845" s="34">
        <v>0</v>
      </c>
    </row>
    <row r="846" spans="1:17" ht="15" thickBot="1" x14ac:dyDescent="0.4">
      <c r="A846" s="26" t="s">
        <v>50</v>
      </c>
      <c r="B846" s="26" t="s">
        <v>78</v>
      </c>
      <c r="C846" s="26">
        <v>252048</v>
      </c>
      <c r="D846" s="26" t="s">
        <v>753</v>
      </c>
      <c r="E846" s="34">
        <v>764977.4</v>
      </c>
      <c r="F846" s="34">
        <v>762393.02</v>
      </c>
      <c r="G846" s="34">
        <v>759808.64</v>
      </c>
      <c r="H846" s="34">
        <v>757224.26</v>
      </c>
      <c r="I846" s="34">
        <v>754639.88</v>
      </c>
      <c r="J846" s="34">
        <v>752055.49</v>
      </c>
      <c r="K846" s="34">
        <v>749471.1</v>
      </c>
      <c r="L846" s="34">
        <v>746886.71</v>
      </c>
      <c r="M846" s="34">
        <v>744302.33</v>
      </c>
      <c r="N846" s="34">
        <v>741717.95</v>
      </c>
      <c r="O846" s="34">
        <v>0</v>
      </c>
      <c r="P846" s="34">
        <v>0</v>
      </c>
      <c r="Q846" s="34">
        <v>0</v>
      </c>
    </row>
    <row r="847" spans="1:17" ht="15" thickBot="1" x14ac:dyDescent="0.4">
      <c r="A847" s="26" t="s">
        <v>50</v>
      </c>
      <c r="B847" s="26" t="s">
        <v>78</v>
      </c>
      <c r="C847" s="26">
        <v>252050</v>
      </c>
      <c r="D847" s="26" t="s">
        <v>754</v>
      </c>
      <c r="E847" s="34">
        <v>267291.53999999998</v>
      </c>
      <c r="F847" s="34">
        <v>266423.71000000002</v>
      </c>
      <c r="G847" s="34">
        <v>265555.88</v>
      </c>
      <c r="H847" s="34">
        <v>264688.05</v>
      </c>
      <c r="I847" s="34">
        <v>263820.21999999997</v>
      </c>
      <c r="J847" s="34">
        <v>262952.39</v>
      </c>
      <c r="K847" s="34">
        <v>262084.56</v>
      </c>
      <c r="L847" s="34">
        <v>261216.73</v>
      </c>
      <c r="M847" s="34">
        <v>260348.9</v>
      </c>
      <c r="N847" s="34">
        <v>259481.07</v>
      </c>
      <c r="O847" s="34">
        <v>0</v>
      </c>
      <c r="P847" s="34">
        <v>0</v>
      </c>
      <c r="Q847" s="34">
        <v>0</v>
      </c>
    </row>
    <row r="848" spans="1:17" ht="15" thickBot="1" x14ac:dyDescent="0.4">
      <c r="A848" s="26" t="s">
        <v>50</v>
      </c>
      <c r="B848" s="26" t="s">
        <v>78</v>
      </c>
      <c r="C848" s="26">
        <v>252051</v>
      </c>
      <c r="D848" s="26" t="s">
        <v>2565</v>
      </c>
      <c r="E848" s="34">
        <v>0</v>
      </c>
      <c r="F848" s="34">
        <v>0</v>
      </c>
      <c r="G848" s="34">
        <v>1270457.6499999999</v>
      </c>
      <c r="H848" s="34">
        <v>1271188.05</v>
      </c>
      <c r="I848" s="34">
        <v>1278408.6499999999</v>
      </c>
      <c r="J848" s="34">
        <v>1270756.95</v>
      </c>
      <c r="K848" s="34">
        <v>1259802.1499999999</v>
      </c>
      <c r="L848" s="34">
        <v>1265560.3500000001</v>
      </c>
      <c r="M848" s="34">
        <v>1251392.55</v>
      </c>
      <c r="N848" s="34">
        <v>1226937.75</v>
      </c>
      <c r="O848" s="34">
        <v>2869.6</v>
      </c>
      <c r="P848" s="34">
        <v>0</v>
      </c>
      <c r="Q848" s="34">
        <v>0</v>
      </c>
    </row>
    <row r="849" spans="1:17" ht="15" thickBot="1" x14ac:dyDescent="0.4">
      <c r="A849" s="26" t="s">
        <v>50</v>
      </c>
      <c r="B849" s="26" t="s">
        <v>78</v>
      </c>
      <c r="C849" s="26">
        <v>252052</v>
      </c>
      <c r="D849" s="26" t="s">
        <v>755</v>
      </c>
      <c r="E849" s="34">
        <v>959940.28</v>
      </c>
      <c r="F849" s="34">
        <v>956912.08</v>
      </c>
      <c r="G849" s="34">
        <v>953883.87</v>
      </c>
      <c r="H849" s="34">
        <v>950855.67</v>
      </c>
      <c r="I849" s="34">
        <v>947827.47</v>
      </c>
      <c r="J849" s="34">
        <v>944799.27</v>
      </c>
      <c r="K849" s="34">
        <v>941771.07</v>
      </c>
      <c r="L849" s="34">
        <v>938742.87</v>
      </c>
      <c r="M849" s="34">
        <v>935714.66</v>
      </c>
      <c r="N849" s="34">
        <v>932686.45</v>
      </c>
      <c r="O849" s="34">
        <v>0</v>
      </c>
      <c r="P849" s="34">
        <v>0</v>
      </c>
      <c r="Q849" s="34">
        <v>0</v>
      </c>
    </row>
    <row r="850" spans="1:17" ht="15" thickBot="1" x14ac:dyDescent="0.4">
      <c r="A850" s="26" t="s">
        <v>50</v>
      </c>
      <c r="B850" s="26" t="s">
        <v>78</v>
      </c>
      <c r="C850" s="26">
        <v>252053</v>
      </c>
      <c r="D850" s="26" t="s">
        <v>2568</v>
      </c>
      <c r="E850" s="34">
        <v>0</v>
      </c>
      <c r="F850" s="34">
        <v>15008.78</v>
      </c>
      <c r="G850" s="34">
        <v>264658.19</v>
      </c>
      <c r="H850" s="34">
        <v>264658.19</v>
      </c>
      <c r="I850" s="34">
        <v>264658.19</v>
      </c>
      <c r="J850" s="34">
        <v>264658.19</v>
      </c>
      <c r="K850" s="34">
        <v>264658.19</v>
      </c>
      <c r="L850" s="34">
        <v>363329.36</v>
      </c>
      <c r="M850" s="34">
        <v>363329.36</v>
      </c>
      <c r="N850" s="34">
        <v>363329.36</v>
      </c>
      <c r="O850" s="34">
        <v>0</v>
      </c>
      <c r="P850" s="34">
        <v>0</v>
      </c>
      <c r="Q850" s="34">
        <v>0</v>
      </c>
    </row>
    <row r="851" spans="1:17" ht="15" thickBot="1" x14ac:dyDescent="0.4">
      <c r="A851" s="26" t="s">
        <v>50</v>
      </c>
      <c r="B851" s="26" t="s">
        <v>78</v>
      </c>
      <c r="C851" s="26">
        <v>252054</v>
      </c>
      <c r="D851" s="26" t="s">
        <v>756</v>
      </c>
      <c r="E851" s="34">
        <v>362741.04</v>
      </c>
      <c r="F851" s="34">
        <v>358030.12</v>
      </c>
      <c r="G851" s="34">
        <v>353319.2</v>
      </c>
      <c r="H851" s="34">
        <v>348608.28</v>
      </c>
      <c r="I851" s="34">
        <v>343897.36</v>
      </c>
      <c r="J851" s="34">
        <v>339186.44</v>
      </c>
      <c r="K851" s="34">
        <v>334475.52000000002</v>
      </c>
      <c r="L851" s="34">
        <v>329764.59999999998</v>
      </c>
      <c r="M851" s="34">
        <v>325053.68</v>
      </c>
      <c r="N851" s="34">
        <v>320342.76</v>
      </c>
      <c r="O851" s="34">
        <v>0</v>
      </c>
      <c r="P851" s="34">
        <v>0</v>
      </c>
      <c r="Q851" s="34">
        <v>0</v>
      </c>
    </row>
    <row r="852" spans="1:17" ht="15" thickBot="1" x14ac:dyDescent="0.4">
      <c r="A852" s="26" t="s">
        <v>50</v>
      </c>
      <c r="B852" s="26" t="s">
        <v>78</v>
      </c>
      <c r="C852" s="26">
        <v>252055</v>
      </c>
      <c r="D852" s="26" t="s">
        <v>2571</v>
      </c>
      <c r="E852" s="34">
        <v>0</v>
      </c>
      <c r="F852" s="34">
        <v>9434.09</v>
      </c>
      <c r="G852" s="34">
        <v>166356.57999999999</v>
      </c>
      <c r="H852" s="34">
        <v>166356.57999999999</v>
      </c>
      <c r="I852" s="34">
        <v>166356.57999999999</v>
      </c>
      <c r="J852" s="34">
        <v>166356.57999999999</v>
      </c>
      <c r="K852" s="34">
        <v>166356.57999999999</v>
      </c>
      <c r="L852" s="34">
        <v>232907.8</v>
      </c>
      <c r="M852" s="34">
        <v>232907.8</v>
      </c>
      <c r="N852" s="34">
        <v>232907.8</v>
      </c>
      <c r="O852" s="34">
        <v>0</v>
      </c>
      <c r="P852" s="34">
        <v>0</v>
      </c>
      <c r="Q852" s="34">
        <v>0</v>
      </c>
    </row>
    <row r="853" spans="1:17" ht="15" thickBot="1" x14ac:dyDescent="0.4">
      <c r="A853" s="26" t="s">
        <v>50</v>
      </c>
      <c r="B853" s="26" t="s">
        <v>78</v>
      </c>
      <c r="C853" s="26">
        <v>252056</v>
      </c>
      <c r="D853" s="26" t="s">
        <v>757</v>
      </c>
      <c r="E853" s="34">
        <v>2206313.5</v>
      </c>
      <c r="F853" s="34">
        <v>2199545.6800000002</v>
      </c>
      <c r="G853" s="34">
        <v>2192777.85</v>
      </c>
      <c r="H853" s="34">
        <v>2186010.02</v>
      </c>
      <c r="I853" s="34">
        <v>2179242.1800000002</v>
      </c>
      <c r="J853" s="34">
        <v>2172474.35</v>
      </c>
      <c r="K853" s="34">
        <v>2165706.5299999998</v>
      </c>
      <c r="L853" s="34">
        <v>2158938.7000000002</v>
      </c>
      <c r="M853" s="34">
        <v>2152170.86</v>
      </c>
      <c r="N853" s="34">
        <v>2145403.04</v>
      </c>
      <c r="O853" s="34">
        <v>0</v>
      </c>
      <c r="P853" s="34">
        <v>0</v>
      </c>
      <c r="Q853" s="34">
        <v>0</v>
      </c>
    </row>
    <row r="854" spans="1:17" ht="15" thickBot="1" x14ac:dyDescent="0.4">
      <c r="A854" s="26" t="s">
        <v>50</v>
      </c>
      <c r="B854" s="26" t="s">
        <v>78</v>
      </c>
      <c r="C854" s="26">
        <v>252057</v>
      </c>
      <c r="D854" s="26" t="s">
        <v>758</v>
      </c>
      <c r="E854" s="34">
        <v>768280.54</v>
      </c>
      <c r="F854" s="34">
        <v>801888.39</v>
      </c>
      <c r="G854" s="34">
        <v>463471.49</v>
      </c>
      <c r="H854" s="34">
        <v>462176.88</v>
      </c>
      <c r="I854" s="34">
        <v>460882.27</v>
      </c>
      <c r="J854" s="34">
        <v>463570.66</v>
      </c>
      <c r="K854" s="34">
        <v>470886.55</v>
      </c>
      <c r="L854" s="34">
        <v>478378.94</v>
      </c>
      <c r="M854" s="34">
        <v>455703.83</v>
      </c>
      <c r="N854" s="34">
        <v>454409.22</v>
      </c>
      <c r="O854" s="34">
        <v>0</v>
      </c>
      <c r="P854" s="34">
        <v>0</v>
      </c>
      <c r="Q854" s="34">
        <v>0</v>
      </c>
    </row>
    <row r="855" spans="1:17" ht="15" thickBot="1" x14ac:dyDescent="0.4">
      <c r="A855" s="26" t="s">
        <v>50</v>
      </c>
      <c r="B855" s="26" t="s">
        <v>78</v>
      </c>
      <c r="C855" s="26">
        <v>252058</v>
      </c>
      <c r="D855" s="26" t="s">
        <v>759</v>
      </c>
      <c r="E855" s="34">
        <v>1369900.61</v>
      </c>
      <c r="F855" s="34">
        <v>1365952.78</v>
      </c>
      <c r="G855" s="34">
        <v>1362004.94</v>
      </c>
      <c r="H855" s="34">
        <v>1358057.1</v>
      </c>
      <c r="I855" s="34">
        <v>1354109.26</v>
      </c>
      <c r="J855" s="34">
        <v>1350161.42</v>
      </c>
      <c r="K855" s="34">
        <v>1346213.58</v>
      </c>
      <c r="L855" s="34">
        <v>1342265.74</v>
      </c>
      <c r="M855" s="34">
        <v>1338317.8899999999</v>
      </c>
      <c r="N855" s="34">
        <v>1334370.05</v>
      </c>
      <c r="O855" s="34">
        <v>0</v>
      </c>
      <c r="P855" s="34">
        <v>0</v>
      </c>
      <c r="Q855" s="34">
        <v>0</v>
      </c>
    </row>
    <row r="856" spans="1:17" ht="15" thickBot="1" x14ac:dyDescent="0.4">
      <c r="A856" s="26" t="s">
        <v>50</v>
      </c>
      <c r="B856" s="26" t="s">
        <v>78</v>
      </c>
      <c r="C856" s="26">
        <v>252059</v>
      </c>
      <c r="D856" s="26" t="s">
        <v>760</v>
      </c>
      <c r="E856" s="34">
        <v>574797.27</v>
      </c>
      <c r="F856" s="34">
        <v>573220.59</v>
      </c>
      <c r="G856" s="34">
        <v>571605.88</v>
      </c>
      <c r="H856" s="34">
        <v>569991.17000000004</v>
      </c>
      <c r="I856" s="34">
        <v>568376.46</v>
      </c>
      <c r="J856" s="34">
        <v>566761.75</v>
      </c>
      <c r="K856" s="34">
        <v>565147.05000000005</v>
      </c>
      <c r="L856" s="34">
        <v>563532.35</v>
      </c>
      <c r="M856" s="34">
        <v>561917.64</v>
      </c>
      <c r="N856" s="34">
        <v>560302.93999999994</v>
      </c>
      <c r="O856" s="34">
        <v>0</v>
      </c>
      <c r="P856" s="34">
        <v>0</v>
      </c>
      <c r="Q856" s="34">
        <v>0</v>
      </c>
    </row>
    <row r="857" spans="1:17" ht="15" thickBot="1" x14ac:dyDescent="0.4">
      <c r="A857" s="26" t="s">
        <v>50</v>
      </c>
      <c r="B857" s="26" t="s">
        <v>78</v>
      </c>
      <c r="C857" s="26">
        <v>252200</v>
      </c>
      <c r="D857" s="26" t="s">
        <v>2874</v>
      </c>
      <c r="E857" s="34">
        <v>0</v>
      </c>
      <c r="F857" s="34">
        <v>0</v>
      </c>
      <c r="G857" s="34">
        <v>0</v>
      </c>
      <c r="H857" s="34">
        <v>0</v>
      </c>
      <c r="I857" s="34">
        <v>0</v>
      </c>
      <c r="J857" s="34">
        <v>0</v>
      </c>
      <c r="K857" s="34">
        <v>0</v>
      </c>
      <c r="L857" s="34">
        <v>0</v>
      </c>
      <c r="M857" s="34">
        <v>0</v>
      </c>
      <c r="N857" s="34">
        <v>0</v>
      </c>
      <c r="O857" s="34">
        <v>-1374700000</v>
      </c>
      <c r="P857" s="34">
        <v>-1374700000</v>
      </c>
      <c r="Q857" s="34">
        <v>-1374700000</v>
      </c>
    </row>
    <row r="858" spans="1:17" ht="15" thickBot="1" x14ac:dyDescent="0.4">
      <c r="A858" s="26" t="s">
        <v>50</v>
      </c>
      <c r="B858" s="26" t="s">
        <v>78</v>
      </c>
      <c r="C858" s="26">
        <v>252202</v>
      </c>
      <c r="D858" s="26" t="s">
        <v>761</v>
      </c>
      <c r="E858" s="34">
        <v>90000000</v>
      </c>
      <c r="F858" s="34">
        <v>90000000</v>
      </c>
      <c r="G858" s="34">
        <v>90000000</v>
      </c>
      <c r="H858" s="34">
        <v>90000000</v>
      </c>
      <c r="I858" s="34">
        <v>90000000</v>
      </c>
      <c r="J858" s="34">
        <v>90000000</v>
      </c>
      <c r="K858" s="34">
        <v>90000000</v>
      </c>
      <c r="L858" s="34">
        <v>40000000</v>
      </c>
      <c r="M858" s="34">
        <v>40000000</v>
      </c>
      <c r="N858" s="34">
        <v>40000000</v>
      </c>
      <c r="O858" s="34">
        <v>0</v>
      </c>
      <c r="P858" s="34">
        <v>0</v>
      </c>
      <c r="Q858" s="34">
        <v>0</v>
      </c>
    </row>
    <row r="859" spans="1:17" ht="15" thickBot="1" x14ac:dyDescent="0.4">
      <c r="A859" s="26" t="s">
        <v>50</v>
      </c>
      <c r="B859" s="26" t="s">
        <v>78</v>
      </c>
      <c r="C859" s="26">
        <v>252208</v>
      </c>
      <c r="D859" s="26" t="s">
        <v>762</v>
      </c>
      <c r="E859" s="34">
        <v>-10000000</v>
      </c>
      <c r="F859" s="34">
        <v>-10000000</v>
      </c>
      <c r="G859" s="34">
        <v>-10000000</v>
      </c>
      <c r="H859" s="34">
        <v>-10000000</v>
      </c>
      <c r="I859" s="34">
        <v>-10000000</v>
      </c>
      <c r="J859" s="34">
        <v>-10000000</v>
      </c>
      <c r="K859" s="34">
        <v>-10000000</v>
      </c>
      <c r="L859" s="34">
        <v>-10000000</v>
      </c>
      <c r="M859" s="34">
        <v>-10000000</v>
      </c>
      <c r="N859" s="34">
        <v>-10000000</v>
      </c>
      <c r="O859" s="34">
        <v>0</v>
      </c>
      <c r="P859" s="34">
        <v>0</v>
      </c>
      <c r="Q859" s="34">
        <v>0</v>
      </c>
    </row>
    <row r="860" spans="1:17" ht="15" thickBot="1" x14ac:dyDescent="0.4">
      <c r="A860" s="26" t="s">
        <v>50</v>
      </c>
      <c r="B860" s="26" t="s">
        <v>78</v>
      </c>
      <c r="C860" s="26">
        <v>252210</v>
      </c>
      <c r="D860" s="26" t="s">
        <v>763</v>
      </c>
      <c r="E860" s="34">
        <v>-20000000</v>
      </c>
      <c r="F860" s="34">
        <v>-20000000</v>
      </c>
      <c r="G860" s="34">
        <v>-20000000</v>
      </c>
      <c r="H860" s="34">
        <v>-20000000</v>
      </c>
      <c r="I860" s="34">
        <v>-20000000</v>
      </c>
      <c r="J860" s="34">
        <v>-20000000</v>
      </c>
      <c r="K860" s="34">
        <v>-20000000</v>
      </c>
      <c r="L860" s="34">
        <v>-20000000</v>
      </c>
      <c r="M860" s="34">
        <v>-20000000</v>
      </c>
      <c r="N860" s="34">
        <v>-20000000</v>
      </c>
      <c r="O860" s="34">
        <v>0</v>
      </c>
      <c r="P860" s="34">
        <v>0</v>
      </c>
      <c r="Q860" s="34">
        <v>0</v>
      </c>
    </row>
    <row r="861" spans="1:17" ht="15" thickBot="1" x14ac:dyDescent="0.4">
      <c r="A861" s="26" t="s">
        <v>50</v>
      </c>
      <c r="B861" s="26" t="s">
        <v>78</v>
      </c>
      <c r="C861" s="26">
        <v>252212</v>
      </c>
      <c r="D861" s="26" t="s">
        <v>764</v>
      </c>
      <c r="E861" s="34">
        <v>-20000000</v>
      </c>
      <c r="F861" s="34">
        <v>-20000000</v>
      </c>
      <c r="G861" s="34">
        <v>-20000000</v>
      </c>
      <c r="H861" s="34">
        <v>-20000000</v>
      </c>
      <c r="I861" s="34">
        <v>-20000000</v>
      </c>
      <c r="J861" s="34">
        <v>-20000000</v>
      </c>
      <c r="K861" s="34">
        <v>-20000000</v>
      </c>
      <c r="L861" s="34">
        <v>-20000000</v>
      </c>
      <c r="M861" s="34">
        <v>-20000000</v>
      </c>
      <c r="N861" s="34">
        <v>-20000000</v>
      </c>
      <c r="O861" s="34">
        <v>0</v>
      </c>
      <c r="P861" s="34">
        <v>0</v>
      </c>
      <c r="Q861" s="34">
        <v>0</v>
      </c>
    </row>
    <row r="862" spans="1:17" ht="15" thickBot="1" x14ac:dyDescent="0.4">
      <c r="A862" s="26" t="s">
        <v>50</v>
      </c>
      <c r="B862" s="26" t="s">
        <v>78</v>
      </c>
      <c r="C862" s="26">
        <v>252214</v>
      </c>
      <c r="D862" s="26" t="s">
        <v>765</v>
      </c>
      <c r="E862" s="34">
        <v>-19700000</v>
      </c>
      <c r="F862" s="34">
        <v>-19700000</v>
      </c>
      <c r="G862" s="34">
        <v>-19700000</v>
      </c>
      <c r="H862" s="34">
        <v>-19700000</v>
      </c>
      <c r="I862" s="34">
        <v>-19700000</v>
      </c>
      <c r="J862" s="34">
        <v>-19700000</v>
      </c>
      <c r="K862" s="34">
        <v>-19700000</v>
      </c>
      <c r="L862" s="34">
        <v>-19700000</v>
      </c>
      <c r="M862" s="34">
        <v>-19700000</v>
      </c>
      <c r="N862" s="34">
        <v>-19700000</v>
      </c>
      <c r="O862" s="34">
        <v>0</v>
      </c>
      <c r="P862" s="34">
        <v>0</v>
      </c>
      <c r="Q862" s="34">
        <v>0</v>
      </c>
    </row>
    <row r="863" spans="1:17" ht="15" thickBot="1" x14ac:dyDescent="0.4">
      <c r="A863" s="26" t="s">
        <v>50</v>
      </c>
      <c r="B863" s="26" t="s">
        <v>78</v>
      </c>
      <c r="C863" s="26">
        <v>252216</v>
      </c>
      <c r="D863" s="26" t="s">
        <v>766</v>
      </c>
      <c r="E863" s="34">
        <v>-10000000</v>
      </c>
      <c r="F863" s="34">
        <v>-10000000</v>
      </c>
      <c r="G863" s="34">
        <v>-10000000</v>
      </c>
      <c r="H863" s="34">
        <v>-10000000</v>
      </c>
      <c r="I863" s="34">
        <v>-10000000</v>
      </c>
      <c r="J863" s="34">
        <v>-10000000</v>
      </c>
      <c r="K863" s="34">
        <v>-10000000</v>
      </c>
      <c r="L863" s="34">
        <v>-10000000</v>
      </c>
      <c r="M863" s="34">
        <v>-10000000</v>
      </c>
      <c r="N863" s="34">
        <v>-10000000</v>
      </c>
      <c r="O863" s="34">
        <v>0</v>
      </c>
      <c r="P863" s="34">
        <v>0</v>
      </c>
      <c r="Q863" s="34">
        <v>0</v>
      </c>
    </row>
    <row r="864" spans="1:17" ht="15" thickBot="1" x14ac:dyDescent="0.4">
      <c r="A864" s="26" t="s">
        <v>50</v>
      </c>
      <c r="B864" s="26" t="s">
        <v>78</v>
      </c>
      <c r="C864" s="26">
        <v>252220</v>
      </c>
      <c r="D864" s="26" t="s">
        <v>767</v>
      </c>
      <c r="E864" s="34">
        <v>-20000000</v>
      </c>
      <c r="F864" s="34">
        <v>-20000000</v>
      </c>
      <c r="G864" s="34">
        <v>-20000000</v>
      </c>
      <c r="H864" s="34">
        <v>-20000000</v>
      </c>
      <c r="I864" s="34">
        <v>-20000000</v>
      </c>
      <c r="J864" s="34">
        <v>-20000000</v>
      </c>
      <c r="K864" s="34">
        <v>-20000000</v>
      </c>
      <c r="L864" s="34">
        <v>-20000000</v>
      </c>
      <c r="M864" s="34">
        <v>-20000000</v>
      </c>
      <c r="N864" s="34">
        <v>-20000000</v>
      </c>
      <c r="O864" s="34">
        <v>0</v>
      </c>
      <c r="P864" s="34">
        <v>0</v>
      </c>
      <c r="Q864" s="34">
        <v>0</v>
      </c>
    </row>
    <row r="865" spans="1:17" ht="15" thickBot="1" x14ac:dyDescent="0.4">
      <c r="A865" s="26" t="s">
        <v>50</v>
      </c>
      <c r="B865" s="26" t="s">
        <v>78</v>
      </c>
      <c r="C865" s="26">
        <v>252222</v>
      </c>
      <c r="D865" s="26" t="s">
        <v>768</v>
      </c>
      <c r="E865" s="34">
        <v>-10000000</v>
      </c>
      <c r="F865" s="34">
        <v>-10000000</v>
      </c>
      <c r="G865" s="34">
        <v>-10000000</v>
      </c>
      <c r="H865" s="34">
        <v>-10000000</v>
      </c>
      <c r="I865" s="34">
        <v>-10000000</v>
      </c>
      <c r="J865" s="34">
        <v>-10000000</v>
      </c>
      <c r="K865" s="34">
        <v>-10000000</v>
      </c>
      <c r="L865" s="34">
        <v>-10000000</v>
      </c>
      <c r="M865" s="34">
        <v>-10000000</v>
      </c>
      <c r="N865" s="34">
        <v>-10000000</v>
      </c>
      <c r="O865" s="34">
        <v>0</v>
      </c>
      <c r="P865" s="34">
        <v>0</v>
      </c>
      <c r="Q865" s="34">
        <v>0</v>
      </c>
    </row>
    <row r="866" spans="1:17" ht="15" thickBot="1" x14ac:dyDescent="0.4">
      <c r="A866" s="26" t="s">
        <v>50</v>
      </c>
      <c r="B866" s="26" t="s">
        <v>78</v>
      </c>
      <c r="C866" s="26">
        <v>252224</v>
      </c>
      <c r="D866" s="26" t="s">
        <v>769</v>
      </c>
      <c r="E866" s="34">
        <v>-20000000</v>
      </c>
      <c r="F866" s="34">
        <v>-20000000</v>
      </c>
      <c r="G866" s="34">
        <v>-20000000</v>
      </c>
      <c r="H866" s="34">
        <v>-20000000</v>
      </c>
      <c r="I866" s="34">
        <v>-20000000</v>
      </c>
      <c r="J866" s="34">
        <v>-20000000</v>
      </c>
      <c r="K866" s="34">
        <v>-20000000</v>
      </c>
      <c r="L866" s="34">
        <v>-20000000</v>
      </c>
      <c r="M866" s="34">
        <v>-20000000</v>
      </c>
      <c r="N866" s="34">
        <v>-20000000</v>
      </c>
      <c r="O866" s="34">
        <v>0</v>
      </c>
      <c r="P866" s="34">
        <v>0</v>
      </c>
      <c r="Q866" s="34">
        <v>0</v>
      </c>
    </row>
    <row r="867" spans="1:17" ht="15" thickBot="1" x14ac:dyDescent="0.4">
      <c r="A867" s="26" t="s">
        <v>50</v>
      </c>
      <c r="B867" s="26" t="s">
        <v>78</v>
      </c>
      <c r="C867" s="26">
        <v>252226</v>
      </c>
      <c r="D867" s="26" t="s">
        <v>770</v>
      </c>
      <c r="E867" s="34">
        <v>-30000000</v>
      </c>
      <c r="F867" s="34">
        <v>-30000000</v>
      </c>
      <c r="G867" s="34">
        <v>-30000000</v>
      </c>
      <c r="H867" s="34">
        <v>-30000000</v>
      </c>
      <c r="I867" s="34">
        <v>-30000000</v>
      </c>
      <c r="J867" s="34">
        <v>-30000000</v>
      </c>
      <c r="K867" s="34">
        <v>-30000000</v>
      </c>
      <c r="L867" s="34">
        <v>-30000000</v>
      </c>
      <c r="M867" s="34">
        <v>-30000000</v>
      </c>
      <c r="N867" s="34">
        <v>-30000000</v>
      </c>
      <c r="O867" s="34">
        <v>0</v>
      </c>
      <c r="P867" s="34">
        <v>0</v>
      </c>
      <c r="Q867" s="34">
        <v>0</v>
      </c>
    </row>
    <row r="868" spans="1:17" ht="15" thickBot="1" x14ac:dyDescent="0.4">
      <c r="A868" s="26" t="s">
        <v>50</v>
      </c>
      <c r="B868" s="26" t="s">
        <v>78</v>
      </c>
      <c r="C868" s="26">
        <v>252228</v>
      </c>
      <c r="D868" s="26" t="s">
        <v>771</v>
      </c>
      <c r="E868" s="34">
        <v>-40000000</v>
      </c>
      <c r="F868" s="34">
        <v>-40000000</v>
      </c>
      <c r="G868" s="34">
        <v>-40000000</v>
      </c>
      <c r="H868" s="34">
        <v>-40000000</v>
      </c>
      <c r="I868" s="34">
        <v>-40000000</v>
      </c>
      <c r="J868" s="34">
        <v>-40000000</v>
      </c>
      <c r="K868" s="34">
        <v>-40000000</v>
      </c>
      <c r="L868" s="34">
        <v>-40000000</v>
      </c>
      <c r="M868" s="34">
        <v>-40000000</v>
      </c>
      <c r="N868" s="34">
        <v>-40000000</v>
      </c>
      <c r="O868" s="34">
        <v>0</v>
      </c>
      <c r="P868" s="34">
        <v>0</v>
      </c>
      <c r="Q868" s="34">
        <v>0</v>
      </c>
    </row>
    <row r="869" spans="1:17" ht="15" thickBot="1" x14ac:dyDescent="0.4">
      <c r="A869" s="26" t="s">
        <v>50</v>
      </c>
      <c r="B869" s="26" t="s">
        <v>78</v>
      </c>
      <c r="C869" s="26">
        <v>252230</v>
      </c>
      <c r="D869" s="26" t="s">
        <v>772</v>
      </c>
      <c r="E869" s="34">
        <v>-40000000</v>
      </c>
      <c r="F869" s="34">
        <v>-40000000</v>
      </c>
      <c r="G869" s="34">
        <v>-40000000</v>
      </c>
      <c r="H869" s="34">
        <v>-40000000</v>
      </c>
      <c r="I869" s="34">
        <v>-40000000</v>
      </c>
      <c r="J869" s="34">
        <v>-40000000</v>
      </c>
      <c r="K869" s="34">
        <v>-40000000</v>
      </c>
      <c r="L869" s="34">
        <v>-40000000</v>
      </c>
      <c r="M869" s="34">
        <v>-40000000</v>
      </c>
      <c r="N869" s="34">
        <v>-40000000</v>
      </c>
      <c r="O869" s="34">
        <v>0</v>
      </c>
      <c r="P869" s="34">
        <v>0</v>
      </c>
      <c r="Q869" s="34">
        <v>0</v>
      </c>
    </row>
    <row r="870" spans="1:17" ht="15" thickBot="1" x14ac:dyDescent="0.4">
      <c r="A870" s="26" t="s">
        <v>50</v>
      </c>
      <c r="B870" s="26" t="s">
        <v>78</v>
      </c>
      <c r="C870" s="26">
        <v>252232</v>
      </c>
      <c r="D870" s="26" t="s">
        <v>773</v>
      </c>
      <c r="E870" s="34">
        <v>-10000000</v>
      </c>
      <c r="F870" s="34">
        <v>-10000000</v>
      </c>
      <c r="G870" s="34">
        <v>-10000000</v>
      </c>
      <c r="H870" s="34">
        <v>-10000000</v>
      </c>
      <c r="I870" s="34">
        <v>-10000000</v>
      </c>
      <c r="J870" s="34">
        <v>-10000000</v>
      </c>
      <c r="K870" s="34">
        <v>-10000000</v>
      </c>
      <c r="L870" s="34">
        <v>-10000000</v>
      </c>
      <c r="M870" s="34">
        <v>-10000000</v>
      </c>
      <c r="N870" s="34">
        <v>-10000000</v>
      </c>
      <c r="O870" s="34">
        <v>0</v>
      </c>
      <c r="P870" s="34">
        <v>0</v>
      </c>
      <c r="Q870" s="34">
        <v>0</v>
      </c>
    </row>
    <row r="871" spans="1:17" ht="15" thickBot="1" x14ac:dyDescent="0.4">
      <c r="A871" s="26" t="s">
        <v>50</v>
      </c>
      <c r="B871" s="26" t="s">
        <v>78</v>
      </c>
      <c r="C871" s="26">
        <v>252238</v>
      </c>
      <c r="D871" s="26" t="s">
        <v>774</v>
      </c>
      <c r="E871" s="34">
        <v>-50000000</v>
      </c>
      <c r="F871" s="34">
        <v>-50000000</v>
      </c>
      <c r="G871" s="34">
        <v>-50000000</v>
      </c>
      <c r="H871" s="34">
        <v>-50000000</v>
      </c>
      <c r="I871" s="34">
        <v>-50000000</v>
      </c>
      <c r="J871" s="34">
        <v>-50000000</v>
      </c>
      <c r="K871" s="34">
        <v>-50000000</v>
      </c>
      <c r="L871" s="34">
        <v>-50000000</v>
      </c>
      <c r="M871" s="34">
        <v>-50000000</v>
      </c>
      <c r="N871" s="34">
        <v>-50000000</v>
      </c>
      <c r="O871" s="34">
        <v>0</v>
      </c>
      <c r="P871" s="34">
        <v>0</v>
      </c>
      <c r="Q871" s="34">
        <v>0</v>
      </c>
    </row>
    <row r="872" spans="1:17" ht="15" thickBot="1" x14ac:dyDescent="0.4">
      <c r="A872" s="26" t="s">
        <v>50</v>
      </c>
      <c r="B872" s="26" t="s">
        <v>78</v>
      </c>
      <c r="C872" s="26">
        <v>252240</v>
      </c>
      <c r="D872" s="26" t="s">
        <v>775</v>
      </c>
      <c r="E872" s="34">
        <v>-50000000</v>
      </c>
      <c r="F872" s="34">
        <v>-50000000</v>
      </c>
      <c r="G872" s="34">
        <v>-50000000</v>
      </c>
      <c r="H872" s="34">
        <v>-50000000</v>
      </c>
      <c r="I872" s="34">
        <v>-50000000</v>
      </c>
      <c r="J872" s="34">
        <v>-50000000</v>
      </c>
      <c r="K872" s="34">
        <v>-50000000</v>
      </c>
      <c r="L872" s="34">
        <v>0</v>
      </c>
      <c r="M872" s="34">
        <v>0</v>
      </c>
      <c r="N872" s="34">
        <v>0</v>
      </c>
      <c r="O872" s="34">
        <v>0</v>
      </c>
      <c r="P872" s="34">
        <v>0</v>
      </c>
      <c r="Q872" s="34">
        <v>0</v>
      </c>
    </row>
    <row r="873" spans="1:17" ht="15" thickBot="1" x14ac:dyDescent="0.4">
      <c r="A873" s="26" t="s">
        <v>50</v>
      </c>
      <c r="B873" s="26" t="s">
        <v>78</v>
      </c>
      <c r="C873" s="26">
        <v>252242</v>
      </c>
      <c r="D873" s="26" t="s">
        <v>776</v>
      </c>
      <c r="E873" s="34">
        <v>-35000000</v>
      </c>
      <c r="F873" s="34">
        <v>-35000000</v>
      </c>
      <c r="G873" s="34">
        <v>-35000000</v>
      </c>
      <c r="H873" s="34">
        <v>-35000000</v>
      </c>
      <c r="I873" s="34">
        <v>-35000000</v>
      </c>
      <c r="J873" s="34">
        <v>-35000000</v>
      </c>
      <c r="K873" s="34">
        <v>-35000000</v>
      </c>
      <c r="L873" s="34">
        <v>-35000000</v>
      </c>
      <c r="M873" s="34">
        <v>-35000000</v>
      </c>
      <c r="N873" s="34">
        <v>-35000000</v>
      </c>
      <c r="O873" s="34">
        <v>0</v>
      </c>
      <c r="P873" s="34">
        <v>0</v>
      </c>
      <c r="Q873" s="34">
        <v>0</v>
      </c>
    </row>
    <row r="874" spans="1:17" ht="15" thickBot="1" x14ac:dyDescent="0.4">
      <c r="A874" s="26" t="s">
        <v>50</v>
      </c>
      <c r="B874" s="26" t="s">
        <v>78</v>
      </c>
      <c r="C874" s="26">
        <v>252244</v>
      </c>
      <c r="D874" s="26" t="s">
        <v>777</v>
      </c>
      <c r="E874" s="34">
        <v>-40000000</v>
      </c>
      <c r="F874" s="34">
        <v>-40000000</v>
      </c>
      <c r="G874" s="34">
        <v>-40000000</v>
      </c>
      <c r="H874" s="34">
        <v>-40000000</v>
      </c>
      <c r="I874" s="34">
        <v>-40000000</v>
      </c>
      <c r="J874" s="34">
        <v>-40000000</v>
      </c>
      <c r="K874" s="34">
        <v>-40000000</v>
      </c>
      <c r="L874" s="34">
        <v>-40000000</v>
      </c>
      <c r="M874" s="34">
        <v>-40000000</v>
      </c>
      <c r="N874" s="34">
        <v>-40000000</v>
      </c>
      <c r="O874" s="34">
        <v>0</v>
      </c>
      <c r="P874" s="34">
        <v>0</v>
      </c>
      <c r="Q874" s="34">
        <v>0</v>
      </c>
    </row>
    <row r="875" spans="1:17" ht="15" thickBot="1" x14ac:dyDescent="0.4">
      <c r="A875" s="26" t="s">
        <v>50</v>
      </c>
      <c r="B875" s="26" t="s">
        <v>78</v>
      </c>
      <c r="C875" s="26">
        <v>252246</v>
      </c>
      <c r="D875" s="26" t="s">
        <v>778</v>
      </c>
      <c r="E875" s="34">
        <v>-25000000</v>
      </c>
      <c r="F875" s="34">
        <v>-25000000</v>
      </c>
      <c r="G875" s="34">
        <v>-25000000</v>
      </c>
      <c r="H875" s="34">
        <v>-25000000</v>
      </c>
      <c r="I875" s="34">
        <v>-25000000</v>
      </c>
      <c r="J875" s="34">
        <v>-25000000</v>
      </c>
      <c r="K875" s="34">
        <v>-25000000</v>
      </c>
      <c r="L875" s="34">
        <v>-25000000</v>
      </c>
      <c r="M875" s="34">
        <v>-25000000</v>
      </c>
      <c r="N875" s="34">
        <v>-25000000</v>
      </c>
      <c r="O875" s="34">
        <v>0</v>
      </c>
      <c r="P875" s="34">
        <v>0</v>
      </c>
      <c r="Q875" s="34">
        <v>0</v>
      </c>
    </row>
    <row r="876" spans="1:17" ht="15" thickBot="1" x14ac:dyDescent="0.4">
      <c r="A876" s="26" t="s">
        <v>50</v>
      </c>
      <c r="B876" s="26" t="s">
        <v>78</v>
      </c>
      <c r="C876" s="26">
        <v>252248</v>
      </c>
      <c r="D876" s="26" t="s">
        <v>779</v>
      </c>
      <c r="E876" s="34">
        <v>-75000000</v>
      </c>
      <c r="F876" s="34">
        <v>-75000000</v>
      </c>
      <c r="G876" s="34">
        <v>-75000000</v>
      </c>
      <c r="H876" s="34">
        <v>-75000000</v>
      </c>
      <c r="I876" s="34">
        <v>-75000000</v>
      </c>
      <c r="J876" s="34">
        <v>-75000000</v>
      </c>
      <c r="K876" s="34">
        <v>-75000000</v>
      </c>
      <c r="L876" s="34">
        <v>-75000000</v>
      </c>
      <c r="M876" s="34">
        <v>-75000000</v>
      </c>
      <c r="N876" s="34">
        <v>-75000000</v>
      </c>
      <c r="O876" s="34">
        <v>0</v>
      </c>
      <c r="P876" s="34">
        <v>0</v>
      </c>
      <c r="Q876" s="34">
        <v>0</v>
      </c>
    </row>
    <row r="877" spans="1:17" ht="15" thickBot="1" x14ac:dyDescent="0.4">
      <c r="A877" s="26" t="s">
        <v>50</v>
      </c>
      <c r="B877" s="26" t="s">
        <v>78</v>
      </c>
      <c r="C877" s="26">
        <v>252250</v>
      </c>
      <c r="D877" s="26" t="s">
        <v>780</v>
      </c>
      <c r="E877" s="34">
        <v>-50000000</v>
      </c>
      <c r="F877" s="34">
        <v>-50000000</v>
      </c>
      <c r="G877" s="34">
        <v>-50000000</v>
      </c>
      <c r="H877" s="34">
        <v>-50000000</v>
      </c>
      <c r="I877" s="34">
        <v>-50000000</v>
      </c>
      <c r="J877" s="34">
        <v>-50000000</v>
      </c>
      <c r="K877" s="34">
        <v>-50000000</v>
      </c>
      <c r="L877" s="34">
        <v>-50000000</v>
      </c>
      <c r="M877" s="34">
        <v>-50000000</v>
      </c>
      <c r="N877" s="34">
        <v>-50000000</v>
      </c>
      <c r="O877" s="34">
        <v>0</v>
      </c>
      <c r="P877" s="34">
        <v>0</v>
      </c>
      <c r="Q877" s="34">
        <v>0</v>
      </c>
    </row>
    <row r="878" spans="1:17" ht="15" thickBot="1" x14ac:dyDescent="0.4">
      <c r="A878" s="26" t="s">
        <v>50</v>
      </c>
      <c r="B878" s="26" t="s">
        <v>78</v>
      </c>
      <c r="C878" s="26">
        <v>252251</v>
      </c>
      <c r="D878" s="26" t="s">
        <v>1272</v>
      </c>
      <c r="E878" s="34">
        <v>0</v>
      </c>
      <c r="F878" s="34">
        <v>0</v>
      </c>
      <c r="G878" s="34">
        <v>-100000000</v>
      </c>
      <c r="H878" s="34">
        <v>-100000000</v>
      </c>
      <c r="I878" s="34">
        <v>-100000000</v>
      </c>
      <c r="J878" s="34">
        <v>-100000000</v>
      </c>
      <c r="K878" s="34">
        <v>-100000000</v>
      </c>
      <c r="L878" s="34">
        <v>-100000000</v>
      </c>
      <c r="M878" s="34">
        <v>-100000000</v>
      </c>
      <c r="N878" s="34">
        <v>-100000000</v>
      </c>
      <c r="O878" s="34">
        <v>0</v>
      </c>
      <c r="P878" s="34">
        <v>0</v>
      </c>
      <c r="Q878" s="34">
        <v>0</v>
      </c>
    </row>
    <row r="879" spans="1:17" ht="15" thickBot="1" x14ac:dyDescent="0.4">
      <c r="A879" s="26" t="s">
        <v>50</v>
      </c>
      <c r="B879" s="26" t="s">
        <v>78</v>
      </c>
      <c r="C879" s="26">
        <v>252252</v>
      </c>
      <c r="D879" s="26" t="s">
        <v>781</v>
      </c>
      <c r="E879" s="34">
        <v>-90000000</v>
      </c>
      <c r="F879" s="34">
        <v>-90000000</v>
      </c>
      <c r="G879" s="34">
        <v>-90000000</v>
      </c>
      <c r="H879" s="34">
        <v>-90000000</v>
      </c>
      <c r="I879" s="34">
        <v>-90000000</v>
      </c>
      <c r="J879" s="34">
        <v>-90000000</v>
      </c>
      <c r="K879" s="34">
        <v>-90000000</v>
      </c>
      <c r="L879" s="34">
        <v>-90000000</v>
      </c>
      <c r="M879" s="34">
        <v>-90000000</v>
      </c>
      <c r="N879" s="34">
        <v>-90000000</v>
      </c>
      <c r="O879" s="34">
        <v>0</v>
      </c>
      <c r="P879" s="34">
        <v>0</v>
      </c>
      <c r="Q879" s="34">
        <v>0</v>
      </c>
    </row>
    <row r="880" spans="1:17" ht="15" thickBot="1" x14ac:dyDescent="0.4">
      <c r="A880" s="26" t="s">
        <v>50</v>
      </c>
      <c r="B880" s="26" t="s">
        <v>78</v>
      </c>
      <c r="C880" s="26">
        <v>252253</v>
      </c>
      <c r="D880" s="26" t="s">
        <v>2875</v>
      </c>
      <c r="E880" s="34">
        <v>0</v>
      </c>
      <c r="F880" s="34">
        <v>0</v>
      </c>
      <c r="G880" s="34">
        <v>0</v>
      </c>
      <c r="H880" s="34">
        <v>0</v>
      </c>
      <c r="I880" s="34">
        <v>0</v>
      </c>
      <c r="J880" s="34">
        <v>0</v>
      </c>
      <c r="K880" s="34">
        <v>0</v>
      </c>
      <c r="L880" s="34">
        <v>-80000000</v>
      </c>
      <c r="M880" s="34">
        <v>-80000000</v>
      </c>
      <c r="N880" s="34">
        <v>-80000000</v>
      </c>
      <c r="O880" s="34">
        <v>0</v>
      </c>
      <c r="P880" s="34">
        <v>0</v>
      </c>
      <c r="Q880" s="34">
        <v>0</v>
      </c>
    </row>
    <row r="881" spans="1:17" ht="15" thickBot="1" x14ac:dyDescent="0.4">
      <c r="A881" s="26" t="s">
        <v>50</v>
      </c>
      <c r="B881" s="26" t="s">
        <v>78</v>
      </c>
      <c r="C881" s="26">
        <v>252254</v>
      </c>
      <c r="D881" s="26" t="s">
        <v>782</v>
      </c>
      <c r="E881" s="34">
        <v>-50000000</v>
      </c>
      <c r="F881" s="34">
        <v>-50000000</v>
      </c>
      <c r="G881" s="34">
        <v>-50000000</v>
      </c>
      <c r="H881" s="34">
        <v>-50000000</v>
      </c>
      <c r="I881" s="34">
        <v>-50000000</v>
      </c>
      <c r="J881" s="34">
        <v>-50000000</v>
      </c>
      <c r="K881" s="34">
        <v>-50000000</v>
      </c>
      <c r="L881" s="34">
        <v>-50000000</v>
      </c>
      <c r="M881" s="34">
        <v>-50000000</v>
      </c>
      <c r="N881" s="34">
        <v>-50000000</v>
      </c>
      <c r="O881" s="34">
        <v>0</v>
      </c>
      <c r="P881" s="34">
        <v>0</v>
      </c>
      <c r="Q881" s="34">
        <v>0</v>
      </c>
    </row>
    <row r="882" spans="1:17" ht="15" thickBot="1" x14ac:dyDescent="0.4">
      <c r="A882" s="26" t="s">
        <v>50</v>
      </c>
      <c r="B882" s="26" t="s">
        <v>78</v>
      </c>
      <c r="C882" s="26">
        <v>252255</v>
      </c>
      <c r="D882" s="26" t="s">
        <v>2876</v>
      </c>
      <c r="E882" s="34">
        <v>0</v>
      </c>
      <c r="F882" s="34">
        <v>0</v>
      </c>
      <c r="G882" s="34">
        <v>0</v>
      </c>
      <c r="H882" s="34">
        <v>0</v>
      </c>
      <c r="I882" s="34">
        <v>0</v>
      </c>
      <c r="J882" s="34">
        <v>0</v>
      </c>
      <c r="K882" s="34">
        <v>0</v>
      </c>
      <c r="L882" s="34">
        <v>-50000000</v>
      </c>
      <c r="M882" s="34">
        <v>-50000000</v>
      </c>
      <c r="N882" s="34">
        <v>-50000000</v>
      </c>
      <c r="O882" s="34">
        <v>0</v>
      </c>
      <c r="P882" s="34">
        <v>0</v>
      </c>
      <c r="Q882" s="34">
        <v>0</v>
      </c>
    </row>
    <row r="883" spans="1:17" ht="15" thickBot="1" x14ac:dyDescent="0.4">
      <c r="A883" s="26" t="s">
        <v>50</v>
      </c>
      <c r="B883" s="26" t="s">
        <v>78</v>
      </c>
      <c r="C883" s="26">
        <v>252256</v>
      </c>
      <c r="D883" s="26" t="s">
        <v>783</v>
      </c>
      <c r="E883" s="34">
        <v>-150000000</v>
      </c>
      <c r="F883" s="34">
        <v>-150000000</v>
      </c>
      <c r="G883" s="34">
        <v>-150000000</v>
      </c>
      <c r="H883" s="34">
        <v>-150000000</v>
      </c>
      <c r="I883" s="34">
        <v>-150000000</v>
      </c>
      <c r="J883" s="34">
        <v>-150000000</v>
      </c>
      <c r="K883" s="34">
        <v>-150000000</v>
      </c>
      <c r="L883" s="34">
        <v>-150000000</v>
      </c>
      <c r="M883" s="34">
        <v>-150000000</v>
      </c>
      <c r="N883" s="34">
        <v>-150000000</v>
      </c>
      <c r="O883" s="34">
        <v>0</v>
      </c>
      <c r="P883" s="34">
        <v>0</v>
      </c>
      <c r="Q883" s="34">
        <v>0</v>
      </c>
    </row>
    <row r="884" spans="1:17" ht="15" thickBot="1" x14ac:dyDescent="0.4">
      <c r="A884" s="26" t="s">
        <v>50</v>
      </c>
      <c r="B884" s="26" t="s">
        <v>78</v>
      </c>
      <c r="C884" s="26">
        <v>252257</v>
      </c>
      <c r="D884" s="26" t="s">
        <v>1273</v>
      </c>
      <c r="E884" s="34">
        <v>-100000000</v>
      </c>
      <c r="F884" s="34">
        <v>-100000000</v>
      </c>
      <c r="G884" s="34">
        <v>-100000000</v>
      </c>
      <c r="H884" s="34">
        <v>-100000000</v>
      </c>
      <c r="I884" s="34">
        <v>-100000000</v>
      </c>
      <c r="J884" s="34">
        <v>-100000000</v>
      </c>
      <c r="K884" s="34">
        <v>-100000000</v>
      </c>
      <c r="L884" s="34">
        <v>-100000000</v>
      </c>
      <c r="M884" s="34">
        <v>-100000000</v>
      </c>
      <c r="N884" s="34">
        <v>-100000000</v>
      </c>
      <c r="O884" s="34">
        <v>0</v>
      </c>
      <c r="P884" s="34">
        <v>0</v>
      </c>
      <c r="Q884" s="34">
        <v>0</v>
      </c>
    </row>
    <row r="885" spans="1:17" ht="15" thickBot="1" x14ac:dyDescent="0.4">
      <c r="A885" s="26" t="s">
        <v>50</v>
      </c>
      <c r="B885" s="26" t="s">
        <v>78</v>
      </c>
      <c r="C885" s="26">
        <v>252258</v>
      </c>
      <c r="D885" s="26" t="s">
        <v>784</v>
      </c>
      <c r="E885" s="34">
        <v>-130000000</v>
      </c>
      <c r="F885" s="34">
        <v>-130000000</v>
      </c>
      <c r="G885" s="34">
        <v>-130000000</v>
      </c>
      <c r="H885" s="34">
        <v>-130000000</v>
      </c>
      <c r="I885" s="34">
        <v>-130000000</v>
      </c>
      <c r="J885" s="34">
        <v>-130000000</v>
      </c>
      <c r="K885" s="34">
        <v>-130000000</v>
      </c>
      <c r="L885" s="34">
        <v>-130000000</v>
      </c>
      <c r="M885" s="34">
        <v>-130000000</v>
      </c>
      <c r="N885" s="34">
        <v>-130000000</v>
      </c>
      <c r="O885" s="34">
        <v>0</v>
      </c>
      <c r="P885" s="34">
        <v>0</v>
      </c>
      <c r="Q885" s="34">
        <v>0</v>
      </c>
    </row>
    <row r="886" spans="1:17" ht="15" thickBot="1" x14ac:dyDescent="0.4">
      <c r="A886" s="26" t="s">
        <v>50</v>
      </c>
      <c r="B886" s="26" t="s">
        <v>78</v>
      </c>
      <c r="C886" s="26">
        <v>252259</v>
      </c>
      <c r="D886" s="26" t="s">
        <v>39</v>
      </c>
      <c r="E886" s="34">
        <v>-140000000</v>
      </c>
      <c r="F886" s="34">
        <v>-140000000</v>
      </c>
      <c r="G886" s="34">
        <v>-140000000</v>
      </c>
      <c r="H886" s="34">
        <v>-140000000</v>
      </c>
      <c r="I886" s="34">
        <v>-140000000</v>
      </c>
      <c r="J886" s="34">
        <v>-140000000</v>
      </c>
      <c r="K886" s="34">
        <v>-140000000</v>
      </c>
      <c r="L886" s="34">
        <v>-140000000</v>
      </c>
      <c r="M886" s="34">
        <v>-140000000</v>
      </c>
      <c r="N886" s="34">
        <v>-140000000</v>
      </c>
      <c r="O886" s="34">
        <v>0</v>
      </c>
      <c r="P886" s="34">
        <v>0</v>
      </c>
      <c r="Q886" s="34">
        <v>0</v>
      </c>
    </row>
    <row r="887" spans="1:17" ht="15" thickBot="1" x14ac:dyDescent="0.4">
      <c r="A887" s="26" t="s">
        <v>50</v>
      </c>
      <c r="B887" s="26" t="s">
        <v>78</v>
      </c>
      <c r="C887" s="26">
        <v>256005</v>
      </c>
      <c r="D887" s="26" t="s">
        <v>786</v>
      </c>
      <c r="E887" s="34">
        <v>47300716</v>
      </c>
      <c r="F887" s="34">
        <v>46724510</v>
      </c>
      <c r="G887" s="34">
        <v>46444330</v>
      </c>
      <c r="H887" s="34">
        <v>46254519</v>
      </c>
      <c r="I887" s="34">
        <v>46295884</v>
      </c>
      <c r="J887" s="34">
        <v>46456117</v>
      </c>
      <c r="K887" s="34">
        <v>46676141</v>
      </c>
      <c r="L887" s="34">
        <v>46923917</v>
      </c>
      <c r="M887" s="34">
        <v>47068535</v>
      </c>
      <c r="N887" s="34">
        <v>47056530</v>
      </c>
      <c r="O887" s="34">
        <v>46717391</v>
      </c>
      <c r="P887" s="34">
        <v>46120350</v>
      </c>
      <c r="Q887" s="34">
        <v>46120350</v>
      </c>
    </row>
    <row r="888" spans="1:17" ht="15" thickBot="1" x14ac:dyDescent="0.4">
      <c r="A888" s="26" t="s">
        <v>50</v>
      </c>
      <c r="B888" s="26" t="s">
        <v>78</v>
      </c>
      <c r="C888" s="26">
        <v>256010</v>
      </c>
      <c r="D888" s="26" t="s">
        <v>787</v>
      </c>
      <c r="E888" s="34">
        <v>-1022323.14</v>
      </c>
      <c r="F888" s="34">
        <v>-1022323.14</v>
      </c>
      <c r="G888" s="34">
        <v>-878823.14</v>
      </c>
      <c r="H888" s="34">
        <v>-878823.14</v>
      </c>
      <c r="I888" s="34">
        <v>-878823.14</v>
      </c>
      <c r="J888" s="34">
        <v>-878823.14</v>
      </c>
      <c r="K888" s="34">
        <v>-878823.14</v>
      </c>
      <c r="L888" s="34">
        <v>-878823.14</v>
      </c>
      <c r="M888" s="34">
        <v>-878823.14</v>
      </c>
      <c r="N888" s="34">
        <v>-878823.14</v>
      </c>
      <c r="O888" s="34">
        <v>-878823.14</v>
      </c>
      <c r="P888" s="34">
        <v>-801480.14</v>
      </c>
      <c r="Q888" s="34">
        <v>-801480.14</v>
      </c>
    </row>
    <row r="889" spans="1:17" ht="15" thickBot="1" x14ac:dyDescent="0.4">
      <c r="A889" s="26" t="s">
        <v>50</v>
      </c>
      <c r="B889" s="26" t="s">
        <v>78</v>
      </c>
      <c r="C889" s="26">
        <v>256015</v>
      </c>
      <c r="D889" s="26" t="s">
        <v>787</v>
      </c>
      <c r="E889" s="34">
        <v>-9200931.2400000002</v>
      </c>
      <c r="F889" s="34">
        <v>-9200931.2400000002</v>
      </c>
      <c r="G889" s="34">
        <v>-7909031.2400000002</v>
      </c>
      <c r="H889" s="34">
        <v>-7909031.2400000002</v>
      </c>
      <c r="I889" s="34">
        <v>-7909031.2400000002</v>
      </c>
      <c r="J889" s="34">
        <v>-7909031.2400000002</v>
      </c>
      <c r="K889" s="34">
        <v>-7909031.2400000002</v>
      </c>
      <c r="L889" s="34">
        <v>-7909031.2400000002</v>
      </c>
      <c r="M889" s="34">
        <v>-7909031.2400000002</v>
      </c>
      <c r="N889" s="34">
        <v>-7909031.2400000002</v>
      </c>
      <c r="O889" s="34">
        <v>-7909031.2400000002</v>
      </c>
      <c r="P889" s="34">
        <v>-7213348.2400000002</v>
      </c>
      <c r="Q889" s="34">
        <v>-7213348.2400000002</v>
      </c>
    </row>
    <row r="890" spans="1:17" ht="15" thickBot="1" x14ac:dyDescent="0.4">
      <c r="A890" s="26" t="s">
        <v>50</v>
      </c>
      <c r="B890" s="26" t="s">
        <v>78</v>
      </c>
      <c r="C890" s="26">
        <v>256016</v>
      </c>
      <c r="D890" s="26" t="s">
        <v>788</v>
      </c>
      <c r="E890" s="34">
        <v>-1</v>
      </c>
      <c r="F890" s="34">
        <v>-1</v>
      </c>
      <c r="G890" s="34">
        <v>-1</v>
      </c>
      <c r="H890" s="34">
        <v>-1</v>
      </c>
      <c r="I890" s="34">
        <v>-1</v>
      </c>
      <c r="J890" s="34">
        <v>-1</v>
      </c>
      <c r="K890" s="34">
        <v>-1</v>
      </c>
      <c r="L890" s="34">
        <v>-1</v>
      </c>
      <c r="M890" s="34">
        <v>-1</v>
      </c>
      <c r="N890" s="34">
        <v>-1</v>
      </c>
      <c r="O890" s="34">
        <v>-1</v>
      </c>
      <c r="P890" s="34">
        <v>-1</v>
      </c>
      <c r="Q890" s="34">
        <v>-1</v>
      </c>
    </row>
    <row r="891" spans="1:17" ht="15" thickBot="1" x14ac:dyDescent="0.4">
      <c r="A891" s="26" t="s">
        <v>50</v>
      </c>
      <c r="B891" s="26" t="s">
        <v>78</v>
      </c>
      <c r="C891" s="26">
        <v>256020</v>
      </c>
      <c r="D891" s="26" t="s">
        <v>789</v>
      </c>
      <c r="E891" s="34">
        <v>-1187305.3700000001</v>
      </c>
      <c r="F891" s="34">
        <v>-1187305.3700000001</v>
      </c>
      <c r="G891" s="34">
        <v>-1963005.37</v>
      </c>
      <c r="H891" s="34">
        <v>-1963005.37</v>
      </c>
      <c r="I891" s="34">
        <v>-1963005.37</v>
      </c>
      <c r="J891" s="34">
        <v>-1963005.37</v>
      </c>
      <c r="K891" s="34">
        <v>-1963005.37</v>
      </c>
      <c r="L891" s="34">
        <v>-1963005.37</v>
      </c>
      <c r="M891" s="34">
        <v>-1963005.37</v>
      </c>
      <c r="N891" s="34">
        <v>-1963005.37</v>
      </c>
      <c r="O891" s="34">
        <v>-1963005.37</v>
      </c>
      <c r="P891" s="34">
        <v>-2681740.37</v>
      </c>
      <c r="Q891" s="34">
        <v>-2681740.37</v>
      </c>
    </row>
    <row r="892" spans="1:17" ht="15" thickBot="1" x14ac:dyDescent="0.4">
      <c r="A892" s="26" t="s">
        <v>50</v>
      </c>
      <c r="B892" s="26" t="s">
        <v>78</v>
      </c>
      <c r="C892" s="26">
        <v>256025</v>
      </c>
      <c r="D892" s="26" t="s">
        <v>790</v>
      </c>
      <c r="E892" s="34">
        <v>-420905.27</v>
      </c>
      <c r="F892" s="34">
        <v>-420905.27</v>
      </c>
      <c r="G892" s="34">
        <v>-695895.27</v>
      </c>
      <c r="H892" s="34">
        <v>-695895.27</v>
      </c>
      <c r="I892" s="34">
        <v>-695895.27</v>
      </c>
      <c r="J892" s="34">
        <v>-695895.27</v>
      </c>
      <c r="K892" s="34">
        <v>-695895.27</v>
      </c>
      <c r="L892" s="34">
        <v>-695895.27</v>
      </c>
      <c r="M892" s="34">
        <v>-695895.27</v>
      </c>
      <c r="N892" s="34">
        <v>-695895.27</v>
      </c>
      <c r="O892" s="34">
        <v>-695895.27</v>
      </c>
      <c r="P892" s="34">
        <v>-950691.27</v>
      </c>
      <c r="Q892" s="34">
        <v>-950691.27</v>
      </c>
    </row>
    <row r="893" spans="1:17" ht="15" thickBot="1" x14ac:dyDescent="0.4">
      <c r="A893" s="26" t="s">
        <v>50</v>
      </c>
      <c r="B893" s="26" t="s">
        <v>78</v>
      </c>
      <c r="C893" s="26">
        <v>256030</v>
      </c>
      <c r="D893" s="26" t="s">
        <v>791</v>
      </c>
      <c r="E893" s="34">
        <v>-9065499.6199999992</v>
      </c>
      <c r="F893" s="34">
        <v>-7878302.6200000001</v>
      </c>
      <c r="G893" s="34">
        <v>3776701.38</v>
      </c>
      <c r="H893" s="34">
        <v>5504296.3799999999</v>
      </c>
      <c r="I893" s="34">
        <v>5127806.38</v>
      </c>
      <c r="J893" s="34">
        <v>1779313.38</v>
      </c>
      <c r="K893" s="34">
        <v>43061.38</v>
      </c>
      <c r="L893" s="34">
        <v>-1912189.62</v>
      </c>
      <c r="M893" s="34">
        <v>-2141213.62</v>
      </c>
      <c r="N893" s="34">
        <v>-2034942.62</v>
      </c>
      <c r="O893" s="34">
        <v>967245.38</v>
      </c>
      <c r="P893" s="34">
        <v>4025584.38</v>
      </c>
      <c r="Q893" s="34">
        <v>4025584.38</v>
      </c>
    </row>
    <row r="894" spans="1:17" ht="15" thickBot="1" x14ac:dyDescent="0.4">
      <c r="A894" s="26" t="s">
        <v>50</v>
      </c>
      <c r="B894" s="26" t="s">
        <v>78</v>
      </c>
      <c r="C894" s="26">
        <v>256035</v>
      </c>
      <c r="D894" s="26" t="s">
        <v>791</v>
      </c>
      <c r="E894" s="34">
        <v>-3213765.57</v>
      </c>
      <c r="F894" s="34">
        <v>-2792897.57</v>
      </c>
      <c r="G894" s="34">
        <v>1338865.43</v>
      </c>
      <c r="H894" s="34">
        <v>1951307.43</v>
      </c>
      <c r="I894" s="34">
        <v>1817839.43</v>
      </c>
      <c r="J894" s="34">
        <v>630780.43000000005</v>
      </c>
      <c r="K894" s="34">
        <v>15269.43</v>
      </c>
      <c r="L894" s="34">
        <v>-677877.57</v>
      </c>
      <c r="M894" s="34">
        <v>-759067.57</v>
      </c>
      <c r="N894" s="34">
        <v>-721393.57</v>
      </c>
      <c r="O894" s="34">
        <v>342898.43</v>
      </c>
      <c r="P894" s="34">
        <v>1427096.43</v>
      </c>
      <c r="Q894" s="34">
        <v>1427096.43</v>
      </c>
    </row>
    <row r="895" spans="1:17" ht="15" thickBot="1" x14ac:dyDescent="0.4">
      <c r="A895" s="26" t="s">
        <v>50</v>
      </c>
      <c r="B895" s="26" t="s">
        <v>78</v>
      </c>
      <c r="C895" s="26">
        <v>256040</v>
      </c>
      <c r="D895" s="26" t="s">
        <v>792</v>
      </c>
      <c r="E895" s="34">
        <v>-370452.66</v>
      </c>
      <c r="F895" s="34">
        <v>-381263.66</v>
      </c>
      <c r="G895" s="34">
        <v>-390415.66</v>
      </c>
      <c r="H895" s="34">
        <v>-388023.66</v>
      </c>
      <c r="I895" s="34">
        <v>-387096.66</v>
      </c>
      <c r="J895" s="34">
        <v>-394404.66</v>
      </c>
      <c r="K895" s="34">
        <v>-393964.66</v>
      </c>
      <c r="L895" s="34">
        <v>-392899.66</v>
      </c>
      <c r="M895" s="34">
        <v>-391912.66</v>
      </c>
      <c r="N895" s="34">
        <v>-391581.66</v>
      </c>
      <c r="O895" s="34">
        <v>-392457.66</v>
      </c>
      <c r="P895" s="34">
        <v>-370753.66</v>
      </c>
      <c r="Q895" s="34">
        <v>-370753.66</v>
      </c>
    </row>
    <row r="896" spans="1:17" ht="15" thickBot="1" x14ac:dyDescent="0.4">
      <c r="A896" s="26" t="s">
        <v>50</v>
      </c>
      <c r="B896" s="26" t="s">
        <v>78</v>
      </c>
      <c r="C896" s="26">
        <v>256045</v>
      </c>
      <c r="D896" s="26" t="s">
        <v>792</v>
      </c>
      <c r="E896" s="34">
        <v>-126946.55</v>
      </c>
      <c r="F896" s="34">
        <v>-130779.55</v>
      </c>
      <c r="G896" s="34">
        <v>-134764.54999999999</v>
      </c>
      <c r="H896" s="34">
        <v>-133827.54999999999</v>
      </c>
      <c r="I896" s="34">
        <v>-133464.54999999999</v>
      </c>
      <c r="J896" s="34">
        <v>-136076.54999999999</v>
      </c>
      <c r="K896" s="34">
        <v>-135909.54999999999</v>
      </c>
      <c r="L896" s="34">
        <v>-135503.54999999999</v>
      </c>
      <c r="M896" s="34">
        <v>-135127.54999999999</v>
      </c>
      <c r="N896" s="34">
        <v>-135001.54999999999</v>
      </c>
      <c r="O896" s="34">
        <v>-135334.54999999999</v>
      </c>
      <c r="P896" s="34">
        <v>-127727.55</v>
      </c>
      <c r="Q896" s="34">
        <v>-127727.55</v>
      </c>
    </row>
    <row r="897" spans="1:17" ht="15" thickBot="1" x14ac:dyDescent="0.4">
      <c r="A897" s="26" t="s">
        <v>50</v>
      </c>
      <c r="B897" s="26" t="s">
        <v>78</v>
      </c>
      <c r="C897" s="26">
        <v>256050</v>
      </c>
      <c r="D897" s="26" t="s">
        <v>793</v>
      </c>
      <c r="E897" s="34">
        <v>-11602976</v>
      </c>
      <c r="F897" s="34">
        <v>-11662762</v>
      </c>
      <c r="G897" s="34">
        <v>-11705261</v>
      </c>
      <c r="H897" s="34">
        <v>-11750297</v>
      </c>
      <c r="I897" s="34">
        <v>-11811773</v>
      </c>
      <c r="J897" s="34">
        <v>-11948742</v>
      </c>
      <c r="K897" s="34">
        <v>-11926895</v>
      </c>
      <c r="L897" s="34">
        <v>-11980006</v>
      </c>
      <c r="M897" s="34">
        <v>-12032677</v>
      </c>
      <c r="N897" s="34">
        <v>-12084238</v>
      </c>
      <c r="O897" s="34">
        <v>-12135543</v>
      </c>
      <c r="P897" s="34">
        <v>-12188707</v>
      </c>
      <c r="Q897" s="34">
        <v>-12188707</v>
      </c>
    </row>
    <row r="898" spans="1:17" ht="15" thickBot="1" x14ac:dyDescent="0.4">
      <c r="A898" s="26" t="s">
        <v>50</v>
      </c>
      <c r="B898" s="26" t="s">
        <v>78</v>
      </c>
      <c r="C898" s="26">
        <v>256055</v>
      </c>
      <c r="D898" s="26" t="s">
        <v>794</v>
      </c>
      <c r="E898" s="34">
        <v>-4113317</v>
      </c>
      <c r="F898" s="34">
        <v>-4134511</v>
      </c>
      <c r="G898" s="34">
        <v>-4149577</v>
      </c>
      <c r="H898" s="34">
        <v>-4165543</v>
      </c>
      <c r="I898" s="34">
        <v>-4187337</v>
      </c>
      <c r="J898" s="34">
        <v>-4235893</v>
      </c>
      <c r="K898" s="34">
        <v>-4228148</v>
      </c>
      <c r="L898" s="34">
        <v>-4246976</v>
      </c>
      <c r="M898" s="34">
        <v>-4265648</v>
      </c>
      <c r="N898" s="34">
        <v>-4283927</v>
      </c>
      <c r="O898" s="34">
        <v>-4302115</v>
      </c>
      <c r="P898" s="34">
        <v>-4320962</v>
      </c>
      <c r="Q898" s="34">
        <v>-4320962</v>
      </c>
    </row>
    <row r="899" spans="1:17" ht="15" thickBot="1" x14ac:dyDescent="0.4">
      <c r="A899" s="26" t="s">
        <v>50</v>
      </c>
      <c r="B899" s="26" t="s">
        <v>78</v>
      </c>
      <c r="C899" s="26">
        <v>256060</v>
      </c>
      <c r="D899" s="26" t="s">
        <v>795</v>
      </c>
      <c r="E899" s="34">
        <v>-974740</v>
      </c>
      <c r="F899" s="34">
        <v>-974740</v>
      </c>
      <c r="G899" s="34">
        <v>-961300</v>
      </c>
      <c r="H899" s="34">
        <v>-961300</v>
      </c>
      <c r="I899" s="34">
        <v>-961300</v>
      </c>
      <c r="J899" s="34">
        <v>-961300</v>
      </c>
      <c r="K899" s="34">
        <v>-961300</v>
      </c>
      <c r="L899" s="34">
        <v>-961300</v>
      </c>
      <c r="M899" s="34">
        <v>-961300</v>
      </c>
      <c r="N899" s="34">
        <v>-961300</v>
      </c>
      <c r="O899" s="34">
        <v>-961300</v>
      </c>
      <c r="P899" s="34">
        <v>-953967</v>
      </c>
      <c r="Q899" s="34">
        <v>-953967</v>
      </c>
    </row>
    <row r="900" spans="1:17" ht="15" thickBot="1" x14ac:dyDescent="0.4">
      <c r="A900" s="26" t="s">
        <v>50</v>
      </c>
      <c r="B900" s="26" t="s">
        <v>78</v>
      </c>
      <c r="C900" s="26">
        <v>256065</v>
      </c>
      <c r="D900" s="26" t="s">
        <v>794</v>
      </c>
      <c r="E900" s="34">
        <v>-345550</v>
      </c>
      <c r="F900" s="34">
        <v>-345550</v>
      </c>
      <c r="G900" s="34">
        <v>-340785</v>
      </c>
      <c r="H900" s="34">
        <v>-340785</v>
      </c>
      <c r="I900" s="34">
        <v>-340785</v>
      </c>
      <c r="J900" s="34">
        <v>-340785</v>
      </c>
      <c r="K900" s="34">
        <v>-340785</v>
      </c>
      <c r="L900" s="34">
        <v>-340785</v>
      </c>
      <c r="M900" s="34">
        <v>-340785</v>
      </c>
      <c r="N900" s="34">
        <v>-340785</v>
      </c>
      <c r="O900" s="34">
        <v>-340785</v>
      </c>
      <c r="P900" s="34">
        <v>-338185</v>
      </c>
      <c r="Q900" s="34">
        <v>-338185</v>
      </c>
    </row>
    <row r="901" spans="1:17" ht="15" thickBot="1" x14ac:dyDescent="0.4">
      <c r="A901" s="26" t="s">
        <v>50</v>
      </c>
      <c r="B901" s="26" t="s">
        <v>78</v>
      </c>
      <c r="C901" s="26">
        <v>256070</v>
      </c>
      <c r="D901" s="26" t="s">
        <v>796</v>
      </c>
      <c r="E901" s="34">
        <v>-251113536.12</v>
      </c>
      <c r="F901" s="34">
        <v>-255628206.12</v>
      </c>
      <c r="G901" s="34">
        <v>-257120041.12</v>
      </c>
      <c r="H901" s="34">
        <v>-258522373.12</v>
      </c>
      <c r="I901" s="34">
        <v>-258216767.12</v>
      </c>
      <c r="J901" s="34">
        <v>-257339206.12</v>
      </c>
      <c r="K901" s="34">
        <v>-255670506.12</v>
      </c>
      <c r="L901" s="34">
        <v>-253791328.12</v>
      </c>
      <c r="M901" s="34">
        <v>-253319400.12</v>
      </c>
      <c r="N901" s="34">
        <v>-253418351.12</v>
      </c>
      <c r="O901" s="34">
        <v>-256213746.12</v>
      </c>
      <c r="P901" s="34">
        <v>-257703293.12</v>
      </c>
      <c r="Q901" s="34">
        <v>-257703293.12</v>
      </c>
    </row>
    <row r="902" spans="1:17" ht="15" thickBot="1" x14ac:dyDescent="0.4">
      <c r="A902" s="26" t="s">
        <v>50</v>
      </c>
      <c r="B902" s="26" t="s">
        <v>78</v>
      </c>
      <c r="C902" s="26">
        <v>256075</v>
      </c>
      <c r="D902" s="26" t="s">
        <v>796</v>
      </c>
      <c r="E902" s="34">
        <v>-88177877.579999998</v>
      </c>
      <c r="F902" s="34">
        <v>-89834878.579999998</v>
      </c>
      <c r="G902" s="34">
        <v>-90389899.579999998</v>
      </c>
      <c r="H902" s="34">
        <v>-90905493.579999998</v>
      </c>
      <c r="I902" s="34">
        <v>-90793131.579999998</v>
      </c>
      <c r="J902" s="34">
        <v>-90466447.579999998</v>
      </c>
      <c r="K902" s="34">
        <v>-89853486.579999998</v>
      </c>
      <c r="L902" s="34">
        <v>-89163210.579999998</v>
      </c>
      <c r="M902" s="34">
        <v>-88981844.579999998</v>
      </c>
      <c r="N902" s="34">
        <v>-89018090.579999998</v>
      </c>
      <c r="O902" s="34">
        <v>-90042058.579999998</v>
      </c>
      <c r="P902" s="34">
        <v>-90628223.579999998</v>
      </c>
      <c r="Q902" s="34">
        <v>-90628223.579999998</v>
      </c>
    </row>
    <row r="903" spans="1:17" ht="15" thickBot="1" x14ac:dyDescent="0.4">
      <c r="A903" s="26" t="s">
        <v>50</v>
      </c>
      <c r="B903" s="26" t="s">
        <v>78</v>
      </c>
      <c r="C903" s="26">
        <v>256080</v>
      </c>
      <c r="D903" s="26" t="s">
        <v>797</v>
      </c>
      <c r="E903" s="34">
        <v>-34164299.950000003</v>
      </c>
      <c r="F903" s="34">
        <v>-35972225.950000003</v>
      </c>
      <c r="G903" s="34">
        <v>-38077484.950000003</v>
      </c>
      <c r="H903" s="34">
        <v>-38890621.950000003</v>
      </c>
      <c r="I903" s="34">
        <v>-38725491.950000003</v>
      </c>
      <c r="J903" s="34">
        <v>-38293880.950000003</v>
      </c>
      <c r="K903" s="34">
        <v>-37330703.950000003</v>
      </c>
      <c r="L903" s="34">
        <v>-36242124.950000003</v>
      </c>
      <c r="M903" s="34">
        <v>-36527481.950000003</v>
      </c>
      <c r="N903" s="34">
        <v>-36605919.950000003</v>
      </c>
      <c r="O903" s="34">
        <v>-38340173.950000003</v>
      </c>
      <c r="P903" s="34">
        <v>-40948974.950000003</v>
      </c>
      <c r="Q903" s="34">
        <v>-40948974.950000003</v>
      </c>
    </row>
    <row r="904" spans="1:17" ht="15" thickBot="1" x14ac:dyDescent="0.4">
      <c r="A904" s="26" t="s">
        <v>50</v>
      </c>
      <c r="B904" s="26" t="s">
        <v>78</v>
      </c>
      <c r="C904" s="26">
        <v>256085</v>
      </c>
      <c r="D904" s="26" t="s">
        <v>797</v>
      </c>
      <c r="E904" s="34">
        <v>-12107286.300000001</v>
      </c>
      <c r="F904" s="34">
        <v>-12748205.300000001</v>
      </c>
      <c r="G904" s="34">
        <v>-13494531.300000001</v>
      </c>
      <c r="H904" s="34">
        <v>-13782793.300000001</v>
      </c>
      <c r="I904" s="34">
        <v>-13724253.300000001</v>
      </c>
      <c r="J904" s="34">
        <v>-13571244.300000001</v>
      </c>
      <c r="K904" s="34">
        <v>-13229792.300000001</v>
      </c>
      <c r="L904" s="34">
        <v>-12843884.300000001</v>
      </c>
      <c r="M904" s="34">
        <v>-12945044.300000001</v>
      </c>
      <c r="N904" s="34">
        <v>-12972850.300000001</v>
      </c>
      <c r="O904" s="34">
        <v>-13587652.300000001</v>
      </c>
      <c r="P904" s="34">
        <v>-14512486.300000001</v>
      </c>
      <c r="Q904" s="34">
        <v>-14512486.300000001</v>
      </c>
    </row>
    <row r="905" spans="1:17" ht="15" thickBot="1" x14ac:dyDescent="0.4">
      <c r="A905" s="26" t="s">
        <v>50</v>
      </c>
      <c r="B905" s="26" t="s">
        <v>78</v>
      </c>
      <c r="C905" s="26">
        <v>256090</v>
      </c>
      <c r="D905" s="26" t="s">
        <v>798</v>
      </c>
      <c r="E905" s="34">
        <v>-6336632.8200000003</v>
      </c>
      <c r="F905" s="34">
        <v>-6350420.8200000003</v>
      </c>
      <c r="G905" s="34">
        <v>-6313139.8200000003</v>
      </c>
      <c r="H905" s="34">
        <v>-6311937.8200000003</v>
      </c>
      <c r="I905" s="34">
        <v>-6310531.8200000003</v>
      </c>
      <c r="J905" s="34">
        <v>-6301578.8200000003</v>
      </c>
      <c r="K905" s="34">
        <v>-6299015.8200000003</v>
      </c>
      <c r="L905" s="34">
        <v>-6296547.8200000003</v>
      </c>
      <c r="M905" s="34">
        <v>-6295954.8200000003</v>
      </c>
      <c r="N905" s="34">
        <v>-6294026.8200000003</v>
      </c>
      <c r="O905" s="34">
        <v>-6292130.8200000003</v>
      </c>
      <c r="P905" s="34">
        <v>-6335393.8200000003</v>
      </c>
      <c r="Q905" s="34">
        <v>-6335393.8200000003</v>
      </c>
    </row>
    <row r="906" spans="1:17" ht="15" thickBot="1" x14ac:dyDescent="0.4">
      <c r="A906" s="26" t="s">
        <v>50</v>
      </c>
      <c r="B906" s="26" t="s">
        <v>78</v>
      </c>
      <c r="C906" s="26">
        <v>256095</v>
      </c>
      <c r="D906" s="26" t="s">
        <v>798</v>
      </c>
      <c r="E906" s="34">
        <v>-2243018.58</v>
      </c>
      <c r="F906" s="34">
        <v>-2248175.58</v>
      </c>
      <c r="G906" s="34">
        <v>-2235189.58</v>
      </c>
      <c r="H906" s="34">
        <v>-2234911.58</v>
      </c>
      <c r="I906" s="34">
        <v>-2234587.58</v>
      </c>
      <c r="J906" s="34">
        <v>-2231581.58</v>
      </c>
      <c r="K906" s="34">
        <v>-2230858.58</v>
      </c>
      <c r="L906" s="34">
        <v>-2230161.58</v>
      </c>
      <c r="M906" s="34">
        <v>-2230108.58</v>
      </c>
      <c r="N906" s="34">
        <v>-2229573.58</v>
      </c>
      <c r="O906" s="34">
        <v>-2229047.58</v>
      </c>
      <c r="P906" s="34">
        <v>-2244527.58</v>
      </c>
      <c r="Q906" s="34">
        <v>-2244527.58</v>
      </c>
    </row>
    <row r="907" spans="1:17" ht="15" thickBot="1" x14ac:dyDescent="0.4">
      <c r="A907" s="26" t="s">
        <v>50</v>
      </c>
      <c r="B907" s="26" t="s">
        <v>78</v>
      </c>
      <c r="C907" s="26">
        <v>256100</v>
      </c>
      <c r="D907" s="26" t="s">
        <v>799</v>
      </c>
      <c r="E907" s="34">
        <v>21508331.370000001</v>
      </c>
      <c r="F907" s="34">
        <v>21499247.370000001</v>
      </c>
      <c r="G907" s="34">
        <v>21490163.370000001</v>
      </c>
      <c r="H907" s="34">
        <v>21481079.370000001</v>
      </c>
      <c r="I907" s="34">
        <v>21471995.370000001</v>
      </c>
      <c r="J907" s="34">
        <v>21462911.370000001</v>
      </c>
      <c r="K907" s="34">
        <v>21453827.370000001</v>
      </c>
      <c r="L907" s="34">
        <v>21444743.370000001</v>
      </c>
      <c r="M907" s="34">
        <v>21435659.370000001</v>
      </c>
      <c r="N907" s="34">
        <v>21426575.370000001</v>
      </c>
      <c r="O907" s="34">
        <v>21417491.370000001</v>
      </c>
      <c r="P907" s="34">
        <v>21408407.370000001</v>
      </c>
      <c r="Q907" s="34">
        <v>21408407.370000001</v>
      </c>
    </row>
    <row r="908" spans="1:17" ht="15" thickBot="1" x14ac:dyDescent="0.4">
      <c r="A908" s="26" t="s">
        <v>50</v>
      </c>
      <c r="B908" s="26" t="s">
        <v>78</v>
      </c>
      <c r="C908" s="26">
        <v>256105</v>
      </c>
      <c r="D908" s="26" t="s">
        <v>800</v>
      </c>
      <c r="E908" s="34">
        <v>7624821.04</v>
      </c>
      <c r="F908" s="34">
        <v>7621601.04</v>
      </c>
      <c r="G908" s="34">
        <v>7618381.04</v>
      </c>
      <c r="H908" s="34">
        <v>7615161.04</v>
      </c>
      <c r="I908" s="34">
        <v>7611941.04</v>
      </c>
      <c r="J908" s="34">
        <v>7608721.04</v>
      </c>
      <c r="K908" s="34">
        <v>7605501.04</v>
      </c>
      <c r="L908" s="34">
        <v>7602281.04</v>
      </c>
      <c r="M908" s="34">
        <v>7599061.04</v>
      </c>
      <c r="N908" s="34">
        <v>7595841.04</v>
      </c>
      <c r="O908" s="34">
        <v>7592621.04</v>
      </c>
      <c r="P908" s="34">
        <v>7589401.04</v>
      </c>
      <c r="Q908" s="34">
        <v>7589401.04</v>
      </c>
    </row>
    <row r="909" spans="1:17" ht="15" thickBot="1" x14ac:dyDescent="0.4">
      <c r="A909" s="26" t="s">
        <v>50</v>
      </c>
      <c r="B909" s="26" t="s">
        <v>78</v>
      </c>
      <c r="C909" s="26">
        <v>256110</v>
      </c>
      <c r="D909" s="26" t="s">
        <v>801</v>
      </c>
      <c r="E909" s="34">
        <v>55759</v>
      </c>
      <c r="F909" s="34">
        <v>55759</v>
      </c>
      <c r="G909" s="34">
        <v>55759</v>
      </c>
      <c r="H909" s="34">
        <v>55759</v>
      </c>
      <c r="I909" s="34">
        <v>55759</v>
      </c>
      <c r="J909" s="34">
        <v>55759</v>
      </c>
      <c r="K909" s="34">
        <v>55759</v>
      </c>
      <c r="L909" s="34">
        <v>55759</v>
      </c>
      <c r="M909" s="34">
        <v>55759</v>
      </c>
      <c r="N909" s="34">
        <v>55759</v>
      </c>
      <c r="O909" s="34">
        <v>55759</v>
      </c>
      <c r="P909" s="34">
        <v>55759</v>
      </c>
      <c r="Q909" s="34">
        <v>55759</v>
      </c>
    </row>
    <row r="910" spans="1:17" ht="15" thickBot="1" x14ac:dyDescent="0.4">
      <c r="A910" s="26" t="s">
        <v>50</v>
      </c>
      <c r="B910" s="26" t="s">
        <v>78</v>
      </c>
      <c r="C910" s="26">
        <v>256115</v>
      </c>
      <c r="D910" s="26" t="s">
        <v>802</v>
      </c>
      <c r="E910" s="34">
        <v>-19982700.32</v>
      </c>
      <c r="F910" s="34">
        <v>-19982700.32</v>
      </c>
      <c r="G910" s="34">
        <v>-19982700.32</v>
      </c>
      <c r="H910" s="34">
        <v>-19982700.32</v>
      </c>
      <c r="I910" s="34">
        <v>-19982700.32</v>
      </c>
      <c r="J910" s="34">
        <v>-19982700.32</v>
      </c>
      <c r="K910" s="34">
        <v>-19982700.32</v>
      </c>
      <c r="L910" s="34">
        <v>-19982700.32</v>
      </c>
      <c r="M910" s="34">
        <v>-19982700.32</v>
      </c>
      <c r="N910" s="34">
        <v>-19982700.32</v>
      </c>
      <c r="O910" s="34">
        <v>-19982700.32</v>
      </c>
      <c r="P910" s="34">
        <v>-19982700.32</v>
      </c>
      <c r="Q910" s="34">
        <v>-19982700.32</v>
      </c>
    </row>
    <row r="911" spans="1:17" ht="15" thickBot="1" x14ac:dyDescent="0.4">
      <c r="A911" s="26" t="s">
        <v>50</v>
      </c>
      <c r="B911" s="26" t="s">
        <v>78</v>
      </c>
      <c r="C911" s="26">
        <v>256117</v>
      </c>
      <c r="D911" s="26" t="s">
        <v>803</v>
      </c>
      <c r="E911" s="34">
        <v>-7083977.1799999997</v>
      </c>
      <c r="F911" s="34">
        <v>-7083977.1799999997</v>
      </c>
      <c r="G911" s="34">
        <v>-7083977.1799999997</v>
      </c>
      <c r="H911" s="34">
        <v>-7083977.1799999997</v>
      </c>
      <c r="I911" s="34">
        <v>-7083977.1799999997</v>
      </c>
      <c r="J911" s="34">
        <v>-7083977.1799999997</v>
      </c>
      <c r="K911" s="34">
        <v>-7083977.1799999997</v>
      </c>
      <c r="L911" s="34">
        <v>-7083977.1799999997</v>
      </c>
      <c r="M911" s="34">
        <v>-7083977.1799999997</v>
      </c>
      <c r="N911" s="34">
        <v>-7083977.1799999997</v>
      </c>
      <c r="O911" s="34">
        <v>-7083977.1799999997</v>
      </c>
      <c r="P911" s="34">
        <v>-7083977.1799999997</v>
      </c>
      <c r="Q911" s="34">
        <v>-7083977.1799999997</v>
      </c>
    </row>
    <row r="912" spans="1:17" ht="15" thickBot="1" x14ac:dyDescent="0.4">
      <c r="A912" s="26" t="s">
        <v>50</v>
      </c>
      <c r="B912" s="26" t="s">
        <v>78</v>
      </c>
      <c r="C912" s="26">
        <v>256120</v>
      </c>
      <c r="D912" s="26" t="s">
        <v>804</v>
      </c>
      <c r="E912" s="34">
        <v>161480.01</v>
      </c>
      <c r="F912" s="34">
        <v>161480.01</v>
      </c>
      <c r="G912" s="34">
        <v>161480.01</v>
      </c>
      <c r="H912" s="34">
        <v>161480.01</v>
      </c>
      <c r="I912" s="34">
        <v>161480.01</v>
      </c>
      <c r="J912" s="34">
        <v>161480.01</v>
      </c>
      <c r="K912" s="34">
        <v>161480.01</v>
      </c>
      <c r="L912" s="34">
        <v>161480.01</v>
      </c>
      <c r="M912" s="34">
        <v>161480.01</v>
      </c>
      <c r="N912" s="34">
        <v>161480.01</v>
      </c>
      <c r="O912" s="34">
        <v>161480.01</v>
      </c>
      <c r="P912" s="34">
        <v>161480.01</v>
      </c>
      <c r="Q912" s="34">
        <v>161480.01</v>
      </c>
    </row>
    <row r="913" spans="1:17" ht="15" thickBot="1" x14ac:dyDescent="0.4">
      <c r="A913" s="26" t="s">
        <v>50</v>
      </c>
      <c r="B913" s="26" t="s">
        <v>78</v>
      </c>
      <c r="C913" s="26">
        <v>256125</v>
      </c>
      <c r="D913" s="26" t="s">
        <v>805</v>
      </c>
      <c r="E913" s="34">
        <v>57245.55</v>
      </c>
      <c r="F913" s="34">
        <v>57245.55</v>
      </c>
      <c r="G913" s="34">
        <v>57245.55</v>
      </c>
      <c r="H913" s="34">
        <v>57245.55</v>
      </c>
      <c r="I913" s="34">
        <v>57245.55</v>
      </c>
      <c r="J913" s="34">
        <v>57245.55</v>
      </c>
      <c r="K913" s="34">
        <v>57245.55</v>
      </c>
      <c r="L913" s="34">
        <v>57245.55</v>
      </c>
      <c r="M913" s="34">
        <v>57245.55</v>
      </c>
      <c r="N913" s="34">
        <v>57245.55</v>
      </c>
      <c r="O913" s="34">
        <v>57245.55</v>
      </c>
      <c r="P913" s="34">
        <v>57245.55</v>
      </c>
      <c r="Q913" s="34">
        <v>57245.55</v>
      </c>
    </row>
    <row r="914" spans="1:17" ht="15" thickBot="1" x14ac:dyDescent="0.4">
      <c r="A914" s="26" t="s">
        <v>50</v>
      </c>
      <c r="B914" s="26" t="s">
        <v>78</v>
      </c>
      <c r="C914" s="26">
        <v>260005</v>
      </c>
      <c r="D914" s="26" t="s">
        <v>806</v>
      </c>
      <c r="E914" s="34">
        <v>-465859262.60000002</v>
      </c>
      <c r="F914" s="34">
        <v>-468165277.69999999</v>
      </c>
      <c r="G914" s="34">
        <v>-470482060.08999997</v>
      </c>
      <c r="H914" s="34">
        <v>-472806562.88999999</v>
      </c>
      <c r="I914" s="34">
        <v>-475134803.97000003</v>
      </c>
      <c r="J914" s="34">
        <v>-477470353.24000001</v>
      </c>
      <c r="K914" s="34">
        <v>-479813326.27999997</v>
      </c>
      <c r="L914" s="34">
        <v>-482165368.74000001</v>
      </c>
      <c r="M914" s="34">
        <v>-484526373.24000001</v>
      </c>
      <c r="N914" s="34">
        <v>-486895380.60000002</v>
      </c>
      <c r="O914" s="34">
        <v>-489271617.49000001</v>
      </c>
      <c r="P914" s="34">
        <v>-491656019.31</v>
      </c>
      <c r="Q914" s="34">
        <v>-491656019.31</v>
      </c>
    </row>
    <row r="915" spans="1:17" ht="15" thickBot="1" x14ac:dyDescent="0.4">
      <c r="A915" s="26" t="s">
        <v>50</v>
      </c>
      <c r="B915" s="26" t="s">
        <v>78</v>
      </c>
      <c r="C915" s="26">
        <v>260010</v>
      </c>
      <c r="D915" s="26" t="s">
        <v>807</v>
      </c>
      <c r="E915" s="34">
        <v>-2562091.7799999998</v>
      </c>
      <c r="F915" s="34">
        <v>-2591950.59</v>
      </c>
      <c r="G915" s="34">
        <v>-2621810.54</v>
      </c>
      <c r="H915" s="34">
        <v>-2651668.12</v>
      </c>
      <c r="I915" s="34">
        <v>-2681520.6800000002</v>
      </c>
      <c r="J915" s="34">
        <v>-2711371.59</v>
      </c>
      <c r="K915" s="34">
        <v>-2741223.98</v>
      </c>
      <c r="L915" s="34">
        <v>-2771076.83</v>
      </c>
      <c r="M915" s="34">
        <v>-2800929.14</v>
      </c>
      <c r="N915" s="34">
        <v>-2830809.76</v>
      </c>
      <c r="O915" s="34">
        <v>-2860718.94</v>
      </c>
      <c r="P915" s="34">
        <v>-2890665.23</v>
      </c>
      <c r="Q915" s="34">
        <v>-2890665.23</v>
      </c>
    </row>
    <row r="916" spans="1:17" ht="15" thickBot="1" x14ac:dyDescent="0.4">
      <c r="A916" s="26" t="s">
        <v>50</v>
      </c>
      <c r="B916" s="26" t="s">
        <v>78</v>
      </c>
      <c r="C916" s="26">
        <v>260015</v>
      </c>
      <c r="D916" s="26" t="s">
        <v>808</v>
      </c>
      <c r="E916" s="34">
        <v>-1653623.57</v>
      </c>
      <c r="F916" s="34">
        <v>-1656752.19</v>
      </c>
      <c r="G916" s="34">
        <v>-1659880.81</v>
      </c>
      <c r="H916" s="34">
        <v>-1663009.43</v>
      </c>
      <c r="I916" s="34">
        <v>-1666138.05</v>
      </c>
      <c r="J916" s="34">
        <v>-1669266.67</v>
      </c>
      <c r="K916" s="34">
        <v>-1672395.74</v>
      </c>
      <c r="L916" s="34">
        <v>-1675525.27</v>
      </c>
      <c r="M916" s="34">
        <v>-1678656.51</v>
      </c>
      <c r="N916" s="34">
        <v>-1681789.46</v>
      </c>
      <c r="O916" s="34">
        <v>-1684922.41</v>
      </c>
      <c r="P916" s="34">
        <v>-1688059.91</v>
      </c>
      <c r="Q916" s="34">
        <v>-1688059.91</v>
      </c>
    </row>
    <row r="917" spans="1:17" ht="15" thickBot="1" x14ac:dyDescent="0.4">
      <c r="A917" s="26" t="s">
        <v>50</v>
      </c>
      <c r="B917" s="26" t="s">
        <v>78</v>
      </c>
      <c r="C917" s="26">
        <v>260205</v>
      </c>
      <c r="D917" s="26" t="s">
        <v>809</v>
      </c>
      <c r="E917" s="34">
        <v>-4890476</v>
      </c>
      <c r="F917" s="34">
        <v>-4890476</v>
      </c>
      <c r="G917" s="34">
        <v>-1432308</v>
      </c>
      <c r="H917" s="34">
        <v>-1432308</v>
      </c>
      <c r="I917" s="34">
        <v>-1432308</v>
      </c>
      <c r="J917" s="34">
        <v>-502535</v>
      </c>
      <c r="K917" s="34">
        <v>-502535</v>
      </c>
      <c r="L917" s="34">
        <v>-502535</v>
      </c>
      <c r="M917" s="34">
        <v>-4816544</v>
      </c>
      <c r="N917" s="34">
        <v>-4816544</v>
      </c>
      <c r="O917" s="34">
        <v>-4816544</v>
      </c>
      <c r="P917" s="34">
        <v>-372527</v>
      </c>
      <c r="Q917" s="34">
        <v>-372527</v>
      </c>
    </row>
    <row r="918" spans="1:17" ht="15" thickBot="1" x14ac:dyDescent="0.4">
      <c r="A918" s="26" t="s">
        <v>50</v>
      </c>
      <c r="B918" s="26" t="s">
        <v>78</v>
      </c>
      <c r="C918" s="26">
        <v>260210</v>
      </c>
      <c r="D918" s="26" t="s">
        <v>809</v>
      </c>
      <c r="E918" s="34">
        <v>0</v>
      </c>
      <c r="F918" s="34">
        <v>0</v>
      </c>
      <c r="G918" s="34">
        <v>0</v>
      </c>
      <c r="H918" s="34">
        <v>0</v>
      </c>
      <c r="I918" s="34">
        <v>0</v>
      </c>
      <c r="J918" s="34">
        <v>-1048694</v>
      </c>
      <c r="K918" s="34">
        <v>-1048694</v>
      </c>
      <c r="L918" s="34">
        <v>-1048694</v>
      </c>
      <c r="M918" s="34">
        <v>-613693</v>
      </c>
      <c r="N918" s="34">
        <v>-613693</v>
      </c>
      <c r="O918" s="34">
        <v>-613693</v>
      </c>
      <c r="P918" s="34">
        <v>0</v>
      </c>
      <c r="Q918" s="34">
        <v>0</v>
      </c>
    </row>
    <row r="919" spans="1:17" ht="15" thickBot="1" x14ac:dyDescent="0.4">
      <c r="A919" s="26" t="s">
        <v>50</v>
      </c>
      <c r="B919" s="26" t="s">
        <v>78</v>
      </c>
      <c r="C919" s="26">
        <v>260215</v>
      </c>
      <c r="D919" s="26" t="s">
        <v>810</v>
      </c>
      <c r="E919" s="34">
        <v>-154555</v>
      </c>
      <c r="F919" s="34">
        <v>-154555</v>
      </c>
      <c r="G919" s="34">
        <v>0</v>
      </c>
      <c r="H919" s="34">
        <v>0</v>
      </c>
      <c r="I919" s="34">
        <v>0</v>
      </c>
      <c r="J919" s="34">
        <v>0</v>
      </c>
      <c r="K919" s="34">
        <v>0</v>
      </c>
      <c r="L919" s="34">
        <v>0</v>
      </c>
      <c r="M919" s="34">
        <v>0</v>
      </c>
      <c r="N919" s="34">
        <v>0</v>
      </c>
      <c r="O919" s="34">
        <v>0</v>
      </c>
      <c r="P919" s="34">
        <v>0</v>
      </c>
      <c r="Q919" s="34">
        <v>0</v>
      </c>
    </row>
    <row r="920" spans="1:17" ht="15" thickBot="1" x14ac:dyDescent="0.4">
      <c r="A920" s="26" t="s">
        <v>50</v>
      </c>
      <c r="B920" s="26" t="s">
        <v>78</v>
      </c>
      <c r="C920" s="26">
        <v>260405</v>
      </c>
      <c r="D920" s="26" t="s">
        <v>811</v>
      </c>
      <c r="E920" s="34">
        <v>-1979480.11</v>
      </c>
      <c r="F920" s="34">
        <v>-2011300.11</v>
      </c>
      <c r="G920" s="34">
        <v>-1900595.11</v>
      </c>
      <c r="H920" s="34">
        <v>-1887961.11</v>
      </c>
      <c r="I920" s="34">
        <v>-1838802.11</v>
      </c>
      <c r="J920" s="34">
        <v>-1827345.11</v>
      </c>
      <c r="K920" s="34">
        <v>-1796210.44</v>
      </c>
      <c r="L920" s="34">
        <v>-1834851.44</v>
      </c>
      <c r="M920" s="34">
        <v>-1878008.44</v>
      </c>
      <c r="N920" s="34">
        <v>-1907982.81</v>
      </c>
      <c r="O920" s="34">
        <v>-1932443.81</v>
      </c>
      <c r="P920" s="34">
        <v>-1976891.57</v>
      </c>
      <c r="Q920" s="34">
        <v>-1976891.57</v>
      </c>
    </row>
    <row r="921" spans="1:17" ht="15" thickBot="1" x14ac:dyDescent="0.4">
      <c r="A921" s="26" t="s">
        <v>50</v>
      </c>
      <c r="B921" s="26" t="s">
        <v>78</v>
      </c>
      <c r="C921" s="26">
        <v>260410</v>
      </c>
      <c r="D921" s="26" t="s">
        <v>812</v>
      </c>
      <c r="E921" s="34">
        <v>-2994075.5</v>
      </c>
      <c r="F921" s="34">
        <v>-3017269.5</v>
      </c>
      <c r="G921" s="34">
        <v>-3059567.5</v>
      </c>
      <c r="H921" s="34">
        <v>-3106683.5</v>
      </c>
      <c r="I921" s="34">
        <v>-3114107.5</v>
      </c>
      <c r="J921" s="34">
        <v>-3343573.5</v>
      </c>
      <c r="K921" s="34">
        <v>-3349007.5</v>
      </c>
      <c r="L921" s="34">
        <v>-3391997.5</v>
      </c>
      <c r="M921" s="34">
        <v>-3472423.5</v>
      </c>
      <c r="N921" s="34">
        <v>-3566534</v>
      </c>
      <c r="O921" s="34">
        <v>-3620239</v>
      </c>
      <c r="P921" s="34">
        <v>-3704030</v>
      </c>
      <c r="Q921" s="34">
        <v>-3704030</v>
      </c>
    </row>
    <row r="922" spans="1:17" ht="15" thickBot="1" x14ac:dyDescent="0.4">
      <c r="A922" s="26" t="s">
        <v>50</v>
      </c>
      <c r="B922" s="26" t="s">
        <v>78</v>
      </c>
      <c r="C922" s="26">
        <v>260415</v>
      </c>
      <c r="D922" s="26" t="s">
        <v>813</v>
      </c>
      <c r="E922" s="34">
        <v>-2694058.03</v>
      </c>
      <c r="F922" s="34">
        <v>-2760889.03</v>
      </c>
      <c r="G922" s="34">
        <v>-2757818.03</v>
      </c>
      <c r="H922" s="34">
        <v>-2808829.03</v>
      </c>
      <c r="I922" s="34">
        <v>-2812754.03</v>
      </c>
      <c r="J922" s="34">
        <v>-2754431.85</v>
      </c>
      <c r="K922" s="34">
        <v>-2621947.39</v>
      </c>
      <c r="L922" s="34">
        <v>-2664736.39</v>
      </c>
      <c r="M922" s="34">
        <v>-2518639.71</v>
      </c>
      <c r="N922" s="34">
        <v>-2560843.62</v>
      </c>
      <c r="O922" s="34">
        <v>-2537936.62</v>
      </c>
      <c r="P922" s="34">
        <v>-2606052.62</v>
      </c>
      <c r="Q922" s="34">
        <v>-2606052.62</v>
      </c>
    </row>
    <row r="923" spans="1:17" ht="15" thickBot="1" x14ac:dyDescent="0.4">
      <c r="A923" s="26" t="s">
        <v>50</v>
      </c>
      <c r="B923" s="26" t="s">
        <v>78</v>
      </c>
      <c r="C923" s="26">
        <v>260420</v>
      </c>
      <c r="D923" s="26" t="s">
        <v>814</v>
      </c>
      <c r="E923" s="34">
        <v>-720456.35</v>
      </c>
      <c r="F923" s="34">
        <v>-728338.67</v>
      </c>
      <c r="G923" s="34">
        <v>-694437.67</v>
      </c>
      <c r="H923" s="34">
        <v>-688244.67</v>
      </c>
      <c r="I923" s="34">
        <v>-686956.67</v>
      </c>
      <c r="J923" s="34">
        <v>-619641.67000000004</v>
      </c>
      <c r="K923" s="34">
        <v>-595230</v>
      </c>
      <c r="L923" s="34">
        <v>-595447</v>
      </c>
      <c r="M923" s="34">
        <v>-573755</v>
      </c>
      <c r="N923" s="34">
        <v>-561660</v>
      </c>
      <c r="O923" s="34">
        <v>-470683</v>
      </c>
      <c r="P923" s="34">
        <v>-475077</v>
      </c>
      <c r="Q923" s="34">
        <v>-475077</v>
      </c>
    </row>
    <row r="924" spans="1:17" ht="15" thickBot="1" x14ac:dyDescent="0.4">
      <c r="A924" s="26" t="s">
        <v>50</v>
      </c>
      <c r="B924" s="26" t="s">
        <v>78</v>
      </c>
      <c r="C924" s="26">
        <v>260425</v>
      </c>
      <c r="D924" s="26" t="s">
        <v>815</v>
      </c>
      <c r="E924" s="34">
        <v>-143113</v>
      </c>
      <c r="F924" s="34">
        <v>-146873</v>
      </c>
      <c r="G924" s="34">
        <v>-120515</v>
      </c>
      <c r="H924" s="34">
        <v>-128724</v>
      </c>
      <c r="I924" s="34">
        <v>-133697</v>
      </c>
      <c r="J924" s="34">
        <v>-138968</v>
      </c>
      <c r="K924" s="34">
        <v>-141530</v>
      </c>
      <c r="L924" s="34">
        <v>-142823</v>
      </c>
      <c r="M924" s="34">
        <v>-149118</v>
      </c>
      <c r="N924" s="34">
        <v>-149181</v>
      </c>
      <c r="O924" s="34">
        <v>-154615</v>
      </c>
      <c r="P924" s="34">
        <v>-163924</v>
      </c>
      <c r="Q924" s="34">
        <v>-163924</v>
      </c>
    </row>
    <row r="925" spans="1:17" ht="15" thickBot="1" x14ac:dyDescent="0.4">
      <c r="A925" s="26" t="s">
        <v>50</v>
      </c>
      <c r="B925" s="26" t="s">
        <v>78</v>
      </c>
      <c r="C925" s="26">
        <v>260430</v>
      </c>
      <c r="D925" s="26" t="s">
        <v>816</v>
      </c>
      <c r="E925" s="34">
        <v>-141114.32999999999</v>
      </c>
      <c r="F925" s="34">
        <v>-145485.32999999999</v>
      </c>
      <c r="G925" s="34">
        <v>-140479.32999999999</v>
      </c>
      <c r="H925" s="34">
        <v>-143021.32999999999</v>
      </c>
      <c r="I925" s="34">
        <v>-147301.32999999999</v>
      </c>
      <c r="J925" s="34">
        <v>-153663.32999999999</v>
      </c>
      <c r="K925" s="34">
        <v>-153696</v>
      </c>
      <c r="L925" s="34">
        <v>-161426</v>
      </c>
      <c r="M925" s="34">
        <v>-164049</v>
      </c>
      <c r="N925" s="34">
        <v>-167465</v>
      </c>
      <c r="O925" s="34">
        <v>-170881</v>
      </c>
      <c r="P925" s="34">
        <v>-170881</v>
      </c>
      <c r="Q925" s="34">
        <v>-170881</v>
      </c>
    </row>
    <row r="926" spans="1:17" ht="15" thickBot="1" x14ac:dyDescent="0.4">
      <c r="A926" s="26" t="s">
        <v>50</v>
      </c>
      <c r="B926" s="26" t="s">
        <v>78</v>
      </c>
      <c r="C926" s="26">
        <v>260435</v>
      </c>
      <c r="D926" s="26" t="s">
        <v>817</v>
      </c>
      <c r="E926" s="34">
        <v>-37101.199999999997</v>
      </c>
      <c r="F926" s="34">
        <v>-37101.199999999997</v>
      </c>
      <c r="G926" s="34">
        <v>-37101.199999999997</v>
      </c>
      <c r="H926" s="34">
        <v>-37101.199999999997</v>
      </c>
      <c r="I926" s="34">
        <v>-37101.199999999997</v>
      </c>
      <c r="J926" s="34">
        <v>-37062.199999999997</v>
      </c>
      <c r="K926" s="34">
        <v>-34548</v>
      </c>
      <c r="L926" s="34">
        <v>-35834</v>
      </c>
      <c r="M926" s="34">
        <v>-32801</v>
      </c>
      <c r="N926" s="34">
        <v>-32801</v>
      </c>
      <c r="O926" s="34">
        <v>-32801</v>
      </c>
      <c r="P926" s="34">
        <v>-32801</v>
      </c>
      <c r="Q926" s="34">
        <v>-32801</v>
      </c>
    </row>
    <row r="927" spans="1:17" ht="15" thickBot="1" x14ac:dyDescent="0.4">
      <c r="A927" s="26" t="s">
        <v>50</v>
      </c>
      <c r="B927" s="26" t="s">
        <v>78</v>
      </c>
      <c r="C927" s="26">
        <v>260440</v>
      </c>
      <c r="D927" s="26" t="s">
        <v>818</v>
      </c>
      <c r="E927" s="34">
        <v>-4282</v>
      </c>
      <c r="F927" s="34">
        <v>-4282</v>
      </c>
      <c r="G927" s="34">
        <v>-4282</v>
      </c>
      <c r="H927" s="34">
        <v>-4282</v>
      </c>
      <c r="I927" s="34">
        <v>-4282</v>
      </c>
      <c r="J927" s="34">
        <v>-4282</v>
      </c>
      <c r="K927" s="34">
        <v>-5489</v>
      </c>
      <c r="L927" s="34">
        <v>-5489</v>
      </c>
      <c r="M927" s="34">
        <v>-5489</v>
      </c>
      <c r="N927" s="34">
        <v>-5489</v>
      </c>
      <c r="O927" s="34">
        <v>-5489</v>
      </c>
      <c r="P927" s="34">
        <v>-5489</v>
      </c>
      <c r="Q927" s="34">
        <v>-5489</v>
      </c>
    </row>
    <row r="928" spans="1:17" ht="15" thickBot="1" x14ac:dyDescent="0.4">
      <c r="A928" s="26" t="s">
        <v>50</v>
      </c>
      <c r="B928" s="26" t="s">
        <v>78</v>
      </c>
      <c r="C928" s="26">
        <v>260445</v>
      </c>
      <c r="D928" s="26" t="s">
        <v>819</v>
      </c>
      <c r="E928" s="34">
        <v>-1133680.28</v>
      </c>
      <c r="F928" s="34">
        <v>-1139526.28</v>
      </c>
      <c r="G928" s="34">
        <v>-1069497.28</v>
      </c>
      <c r="H928" s="34">
        <v>-1088946.28</v>
      </c>
      <c r="I928" s="34">
        <v>-1000994.28</v>
      </c>
      <c r="J928" s="34">
        <v>-902058.18</v>
      </c>
      <c r="K928" s="34">
        <v>-881196.18</v>
      </c>
      <c r="L928" s="34">
        <v>-882025.18</v>
      </c>
      <c r="M928" s="34">
        <v>-862641.18</v>
      </c>
      <c r="N928" s="34">
        <v>-743048.18</v>
      </c>
      <c r="O928" s="34">
        <v>-757926.18</v>
      </c>
      <c r="P928" s="34">
        <v>-767895.18</v>
      </c>
      <c r="Q928" s="34">
        <v>-767895.18</v>
      </c>
    </row>
    <row r="929" spans="1:17" ht="15" thickBot="1" x14ac:dyDescent="0.4">
      <c r="A929" s="26" t="s">
        <v>50</v>
      </c>
      <c r="B929" s="26" t="s">
        <v>78</v>
      </c>
      <c r="C929" s="26">
        <v>260450</v>
      </c>
      <c r="D929" s="26" t="s">
        <v>820</v>
      </c>
      <c r="E929" s="34">
        <v>-159728</v>
      </c>
      <c r="F929" s="34">
        <v>-159728</v>
      </c>
      <c r="G929" s="34">
        <v>-157598</v>
      </c>
      <c r="H929" s="34">
        <v>-160739</v>
      </c>
      <c r="I929" s="34">
        <v>-160739</v>
      </c>
      <c r="J929" s="34">
        <v>-163844</v>
      </c>
      <c r="K929" s="34">
        <v>-170325</v>
      </c>
      <c r="L929" s="34">
        <v>-183763</v>
      </c>
      <c r="M929" s="34">
        <v>-180885</v>
      </c>
      <c r="N929" s="34">
        <v>-178649</v>
      </c>
      <c r="O929" s="34">
        <v>-178649</v>
      </c>
      <c r="P929" s="34">
        <v>-188018</v>
      </c>
      <c r="Q929" s="34">
        <v>-188018</v>
      </c>
    </row>
    <row r="930" spans="1:17" ht="15" thickBot="1" x14ac:dyDescent="0.4">
      <c r="A930" s="26" t="s">
        <v>50</v>
      </c>
      <c r="B930" s="26" t="s">
        <v>78</v>
      </c>
      <c r="C930" s="26">
        <v>260455</v>
      </c>
      <c r="D930" s="26" t="s">
        <v>821</v>
      </c>
      <c r="E930" s="34">
        <v>-369285.67</v>
      </c>
      <c r="F930" s="34">
        <v>-380878.67</v>
      </c>
      <c r="G930" s="34">
        <v>-350465.67</v>
      </c>
      <c r="H930" s="34">
        <v>-343772.67</v>
      </c>
      <c r="I930" s="34">
        <v>-327133.67</v>
      </c>
      <c r="J930" s="34">
        <v>-315692.5</v>
      </c>
      <c r="K930" s="34">
        <v>-298295.83</v>
      </c>
      <c r="L930" s="34">
        <v>-298295.83</v>
      </c>
      <c r="M930" s="34">
        <v>-290408.83</v>
      </c>
      <c r="N930" s="34">
        <v>-285604.83</v>
      </c>
      <c r="O930" s="34">
        <v>-285604.83</v>
      </c>
      <c r="P930" s="34">
        <v>-286213.83</v>
      </c>
      <c r="Q930" s="34">
        <v>-286213.83</v>
      </c>
    </row>
    <row r="931" spans="1:17" ht="15" thickBot="1" x14ac:dyDescent="0.4">
      <c r="A931" s="26" t="s">
        <v>50</v>
      </c>
      <c r="B931" s="26" t="s">
        <v>78</v>
      </c>
      <c r="C931" s="26">
        <v>260460</v>
      </c>
      <c r="D931" s="26" t="s">
        <v>822</v>
      </c>
      <c r="E931" s="34">
        <v>-8951</v>
      </c>
      <c r="F931" s="34">
        <v>-8951</v>
      </c>
      <c r="G931" s="34">
        <v>-7284</v>
      </c>
      <c r="H931" s="34">
        <v>-7284</v>
      </c>
      <c r="I931" s="34">
        <v>-7284</v>
      </c>
      <c r="J931" s="34">
        <v>-6831</v>
      </c>
      <c r="K931" s="34">
        <v>-6831</v>
      </c>
      <c r="L931" s="34">
        <v>-6831</v>
      </c>
      <c r="M931" s="34">
        <v>-6375</v>
      </c>
      <c r="N931" s="34">
        <v>-5218</v>
      </c>
      <c r="O931" s="34">
        <v>-5218</v>
      </c>
      <c r="P931" s="34">
        <v>-9991</v>
      </c>
      <c r="Q931" s="34">
        <v>-9991</v>
      </c>
    </row>
    <row r="932" spans="1:17" ht="15" thickBot="1" x14ac:dyDescent="0.4">
      <c r="A932" s="26" t="s">
        <v>50</v>
      </c>
      <c r="B932" s="26" t="s">
        <v>78</v>
      </c>
      <c r="C932" s="26">
        <v>260465</v>
      </c>
      <c r="D932" s="26" t="s">
        <v>823</v>
      </c>
      <c r="E932" s="34">
        <v>-22315</v>
      </c>
      <c r="F932" s="34">
        <v>-22315</v>
      </c>
      <c r="G932" s="34">
        <v>-22315</v>
      </c>
      <c r="H932" s="34">
        <v>-22315</v>
      </c>
      <c r="I932" s="34">
        <v>-738461</v>
      </c>
      <c r="J932" s="34">
        <v>-751052</v>
      </c>
      <c r="K932" s="34">
        <v>-751052</v>
      </c>
      <c r="L932" s="34">
        <v>-751052</v>
      </c>
      <c r="M932" s="34">
        <v>-751052</v>
      </c>
      <c r="N932" s="34">
        <v>-751052</v>
      </c>
      <c r="O932" s="34">
        <v>-751052</v>
      </c>
      <c r="P932" s="34">
        <v>-751052</v>
      </c>
      <c r="Q932" s="34">
        <v>-751052</v>
      </c>
    </row>
    <row r="933" spans="1:17" ht="15" thickBot="1" x14ac:dyDescent="0.4">
      <c r="A933" s="26" t="s">
        <v>50</v>
      </c>
      <c r="B933" s="26" t="s">
        <v>78</v>
      </c>
      <c r="C933" s="26">
        <v>260470</v>
      </c>
      <c r="D933" s="26" t="s">
        <v>824</v>
      </c>
      <c r="E933" s="34">
        <v>-15905</v>
      </c>
      <c r="F933" s="34">
        <v>-15905</v>
      </c>
      <c r="G933" s="34">
        <v>-15905</v>
      </c>
      <c r="H933" s="34">
        <v>-15905</v>
      </c>
      <c r="I933" s="34">
        <v>-15905</v>
      </c>
      <c r="J933" s="34">
        <v>-15905</v>
      </c>
      <c r="K933" s="34">
        <v>-15905</v>
      </c>
      <c r="L933" s="34">
        <v>-15905</v>
      </c>
      <c r="M933" s="34">
        <v>-15905</v>
      </c>
      <c r="N933" s="34">
        <v>-15905</v>
      </c>
      <c r="O933" s="34">
        <v>-15905</v>
      </c>
      <c r="P933" s="34">
        <v>-15905</v>
      </c>
      <c r="Q933" s="34">
        <v>-15905</v>
      </c>
    </row>
    <row r="934" spans="1:17" ht="15" thickBot="1" x14ac:dyDescent="0.4">
      <c r="A934" s="26" t="s">
        <v>50</v>
      </c>
      <c r="B934" s="26" t="s">
        <v>78</v>
      </c>
      <c r="C934" s="26">
        <v>260605</v>
      </c>
      <c r="D934" s="26" t="s">
        <v>656</v>
      </c>
      <c r="E934" s="34">
        <v>0</v>
      </c>
      <c r="F934" s="34">
        <v>0</v>
      </c>
      <c r="G934" s="34">
        <v>-7994198.5199999996</v>
      </c>
      <c r="H934" s="34">
        <v>0</v>
      </c>
      <c r="I934" s="34">
        <v>0</v>
      </c>
      <c r="J934" s="34">
        <v>-3117408.13</v>
      </c>
      <c r="K934" s="34">
        <v>0</v>
      </c>
      <c r="L934" s="34">
        <v>0</v>
      </c>
      <c r="M934" s="34">
        <v>-1923608.72</v>
      </c>
      <c r="N934" s="34">
        <v>0</v>
      </c>
      <c r="O934" s="34">
        <v>0</v>
      </c>
      <c r="P934" s="34">
        <v>-12655412.49</v>
      </c>
      <c r="Q934" s="34">
        <v>-12655412.49</v>
      </c>
    </row>
    <row r="935" spans="1:17" ht="15" thickBot="1" x14ac:dyDescent="0.4">
      <c r="A935" s="26" t="s">
        <v>50</v>
      </c>
      <c r="B935" s="26" t="s">
        <v>78</v>
      </c>
      <c r="C935" s="26">
        <v>260620</v>
      </c>
      <c r="D935" s="26" t="s">
        <v>825</v>
      </c>
      <c r="E935" s="34">
        <v>-113979039</v>
      </c>
      <c r="F935" s="34">
        <v>-113037541</v>
      </c>
      <c r="G935" s="34">
        <v>-112579737</v>
      </c>
      <c r="H935" s="34">
        <v>-112269593</v>
      </c>
      <c r="I935" s="34">
        <v>-112337182</v>
      </c>
      <c r="J935" s="34">
        <v>-112598998</v>
      </c>
      <c r="K935" s="34">
        <v>-112958509</v>
      </c>
      <c r="L935" s="34">
        <v>-113363365</v>
      </c>
      <c r="M935" s="34">
        <v>-113599665</v>
      </c>
      <c r="N935" s="34">
        <v>-113584050</v>
      </c>
      <c r="O935" s="34">
        <v>-113029908</v>
      </c>
      <c r="P935" s="34">
        <v>-112054364</v>
      </c>
      <c r="Q935" s="34">
        <v>-112054364</v>
      </c>
    </row>
    <row r="936" spans="1:17" ht="15" thickBot="1" x14ac:dyDescent="0.4">
      <c r="A936" s="26" t="s">
        <v>50</v>
      </c>
      <c r="B936" s="26" t="s">
        <v>78</v>
      </c>
      <c r="C936" s="26">
        <v>260625</v>
      </c>
      <c r="D936" s="26" t="s">
        <v>658</v>
      </c>
      <c r="E936" s="34">
        <v>-12795227</v>
      </c>
      <c r="F936" s="34">
        <v>-12681336</v>
      </c>
      <c r="G936" s="34">
        <v>-12625957</v>
      </c>
      <c r="H936" s="34">
        <v>-12588440</v>
      </c>
      <c r="I936" s="34">
        <v>-12596616</v>
      </c>
      <c r="J936" s="34">
        <v>-12628287</v>
      </c>
      <c r="K936" s="34">
        <v>-12671776</v>
      </c>
      <c r="L936" s="34">
        <v>-12720751</v>
      </c>
      <c r="M936" s="34">
        <v>-12749336</v>
      </c>
      <c r="N936" s="34">
        <v>-12746963</v>
      </c>
      <c r="O936" s="34">
        <v>-12679930</v>
      </c>
      <c r="P936" s="34">
        <v>-12561921</v>
      </c>
      <c r="Q936" s="34">
        <v>-12561921</v>
      </c>
    </row>
    <row r="937" spans="1:17" ht="15" thickBot="1" x14ac:dyDescent="0.4">
      <c r="A937" s="26" t="s">
        <v>50</v>
      </c>
      <c r="B937" s="26" t="s">
        <v>78</v>
      </c>
      <c r="C937" s="26">
        <v>260630</v>
      </c>
      <c r="D937" s="26" t="s">
        <v>659</v>
      </c>
      <c r="E937" s="34">
        <v>-45647585</v>
      </c>
      <c r="F937" s="34">
        <v>-45267583</v>
      </c>
      <c r="G937" s="34">
        <v>-45082807</v>
      </c>
      <c r="H937" s="34">
        <v>-44957629</v>
      </c>
      <c r="I937" s="34">
        <v>-44984909</v>
      </c>
      <c r="J937" s="34">
        <v>-45090581</v>
      </c>
      <c r="K937" s="34">
        <v>-45235685</v>
      </c>
      <c r="L937" s="34">
        <v>-45399091</v>
      </c>
      <c r="M937" s="34">
        <v>-45494465</v>
      </c>
      <c r="N937" s="34">
        <v>-45486548</v>
      </c>
      <c r="O937" s="34">
        <v>-45262889</v>
      </c>
      <c r="P937" s="34">
        <v>-44869147</v>
      </c>
      <c r="Q937" s="34">
        <v>-44869147</v>
      </c>
    </row>
    <row r="938" spans="1:17" ht="15" thickBot="1" x14ac:dyDescent="0.4">
      <c r="A938" s="26" t="s">
        <v>50</v>
      </c>
      <c r="B938" s="26" t="s">
        <v>78</v>
      </c>
      <c r="C938" s="26">
        <v>260635</v>
      </c>
      <c r="D938" s="26" t="s">
        <v>826</v>
      </c>
      <c r="E938" s="34">
        <v>0</v>
      </c>
      <c r="F938" s="34">
        <v>0</v>
      </c>
      <c r="G938" s="34">
        <v>0</v>
      </c>
      <c r="H938" s="34">
        <v>0</v>
      </c>
      <c r="I938" s="34">
        <v>0</v>
      </c>
      <c r="J938" s="34">
        <v>0</v>
      </c>
      <c r="K938" s="34">
        <v>0</v>
      </c>
      <c r="L938" s="34">
        <v>0</v>
      </c>
      <c r="M938" s="34">
        <v>0</v>
      </c>
      <c r="N938" s="34">
        <v>0</v>
      </c>
      <c r="O938" s="34">
        <v>0</v>
      </c>
      <c r="P938" s="34">
        <v>0</v>
      </c>
      <c r="Q938" s="34">
        <v>0</v>
      </c>
    </row>
    <row r="939" spans="1:17" ht="15" thickBot="1" x14ac:dyDescent="0.4">
      <c r="A939" s="26" t="s">
        <v>50</v>
      </c>
      <c r="B939" s="26" t="s">
        <v>78</v>
      </c>
      <c r="C939" s="26">
        <v>260640</v>
      </c>
      <c r="D939" s="26" t="s">
        <v>827</v>
      </c>
      <c r="E939" s="34">
        <v>-12575053.619999999</v>
      </c>
      <c r="F939" s="34">
        <v>0</v>
      </c>
      <c r="G939" s="34">
        <v>0</v>
      </c>
      <c r="H939" s="34">
        <v>0</v>
      </c>
      <c r="I939" s="34">
        <v>0</v>
      </c>
      <c r="J939" s="34">
        <v>0</v>
      </c>
      <c r="K939" s="34">
        <v>0</v>
      </c>
      <c r="L939" s="34">
        <v>0</v>
      </c>
      <c r="M939" s="34">
        <v>0</v>
      </c>
      <c r="N939" s="34">
        <v>0</v>
      </c>
      <c r="O939" s="34">
        <v>-1388186.1</v>
      </c>
      <c r="P939" s="34">
        <v>-2325471.46</v>
      </c>
      <c r="Q939" s="34">
        <v>-2325471.46</v>
      </c>
    </row>
    <row r="940" spans="1:17" ht="15" thickBot="1" x14ac:dyDescent="0.4">
      <c r="A940" s="26" t="s">
        <v>50</v>
      </c>
      <c r="B940" s="26" t="s">
        <v>78</v>
      </c>
      <c r="C940" s="26">
        <v>260645</v>
      </c>
      <c r="D940" s="26" t="s">
        <v>828</v>
      </c>
      <c r="E940" s="34">
        <v>-3333884.9</v>
      </c>
      <c r="F940" s="34">
        <v>-3333884.9</v>
      </c>
      <c r="G940" s="34">
        <v>-3198680.49</v>
      </c>
      <c r="H940" s="34">
        <v>-3850444.01</v>
      </c>
      <c r="I940" s="34">
        <v>-3850444.01</v>
      </c>
      <c r="J940" s="34">
        <v>-3058181.62</v>
      </c>
      <c r="K940" s="34">
        <v>-3696092.58</v>
      </c>
      <c r="L940" s="34">
        <v>-3696092.58</v>
      </c>
      <c r="M940" s="34">
        <v>-2876994.69</v>
      </c>
      <c r="N940" s="34">
        <v>-3502190.6</v>
      </c>
      <c r="O940" s="34">
        <v>-3502190.6</v>
      </c>
      <c r="P940" s="34">
        <v>-2718841.79</v>
      </c>
      <c r="Q940" s="34">
        <v>-2718841.79</v>
      </c>
    </row>
    <row r="941" spans="1:17" ht="15" thickBot="1" x14ac:dyDescent="0.4">
      <c r="A941" s="26" t="s">
        <v>50</v>
      </c>
      <c r="B941" s="26" t="s">
        <v>78</v>
      </c>
      <c r="C941" s="26">
        <v>264005</v>
      </c>
      <c r="D941" s="26" t="s">
        <v>829</v>
      </c>
      <c r="E941" s="34">
        <v>-20042086.079999998</v>
      </c>
      <c r="F941" s="34">
        <v>-19754769.300000001</v>
      </c>
      <c r="G941" s="34">
        <v>-19654834.449999999</v>
      </c>
      <c r="H941" s="34">
        <v>-19554899.600000001</v>
      </c>
      <c r="I941" s="34">
        <v>-19454964.75</v>
      </c>
      <c r="J941" s="34">
        <v>-19355029.899999999</v>
      </c>
      <c r="K941" s="34">
        <v>-19255095.050000001</v>
      </c>
      <c r="L941" s="34">
        <v>-19155160.199999999</v>
      </c>
      <c r="M941" s="34">
        <v>-19055225.350000001</v>
      </c>
      <c r="N941" s="34">
        <v>-18955290.5</v>
      </c>
      <c r="O941" s="34">
        <v>-18862579.649999999</v>
      </c>
      <c r="P941" s="34">
        <v>-18769868.800000001</v>
      </c>
      <c r="Q941" s="34">
        <v>-18769868.800000001</v>
      </c>
    </row>
    <row r="942" spans="1:17" ht="15" thickBot="1" x14ac:dyDescent="0.4">
      <c r="A942" s="26" t="s">
        <v>50</v>
      </c>
      <c r="B942" s="26" t="s">
        <v>78</v>
      </c>
      <c r="C942" s="26">
        <v>264010</v>
      </c>
      <c r="D942" s="26" t="s">
        <v>830</v>
      </c>
      <c r="E942" s="34">
        <v>-9572944.6699999999</v>
      </c>
      <c r="F942" s="34">
        <v>-9617611.3399999999</v>
      </c>
      <c r="G942" s="34">
        <v>-9662278.0099999998</v>
      </c>
      <c r="H942" s="34">
        <v>-9706944.6799999997</v>
      </c>
      <c r="I942" s="34">
        <v>-9751611.3499999996</v>
      </c>
      <c r="J942" s="34">
        <v>-9796278.0199999996</v>
      </c>
      <c r="K942" s="34">
        <v>-9840944.6899999995</v>
      </c>
      <c r="L942" s="34">
        <v>-9885611.3599999994</v>
      </c>
      <c r="M942" s="34">
        <v>-9930278.0299999993</v>
      </c>
      <c r="N942" s="34">
        <v>-9974944.6999999993</v>
      </c>
      <c r="O942" s="34">
        <v>-10019611.369999999</v>
      </c>
      <c r="P942" s="34">
        <v>-10064278.039999999</v>
      </c>
      <c r="Q942" s="34">
        <v>-10064278.039999999</v>
      </c>
    </row>
    <row r="943" spans="1:17" ht="15" thickBot="1" x14ac:dyDescent="0.4">
      <c r="A943" s="26" t="s">
        <v>50</v>
      </c>
      <c r="B943" s="26" t="s">
        <v>78</v>
      </c>
      <c r="C943" s="26">
        <v>264015</v>
      </c>
      <c r="D943" s="26" t="s">
        <v>831</v>
      </c>
      <c r="E943" s="34">
        <v>-101062727.06999999</v>
      </c>
      <c r="F943" s="34">
        <v>-100799227.06999999</v>
      </c>
      <c r="G943" s="34">
        <v>-100535727.06999999</v>
      </c>
      <c r="H943" s="34">
        <v>-100272227.06999999</v>
      </c>
      <c r="I943" s="34">
        <v>-100385393.73</v>
      </c>
      <c r="J943" s="34">
        <v>-100197227.06999999</v>
      </c>
      <c r="K943" s="34">
        <v>-100009060.41</v>
      </c>
      <c r="L943" s="34">
        <v>-99820893.75</v>
      </c>
      <c r="M943" s="34">
        <v>-99503720.370000005</v>
      </c>
      <c r="N943" s="34">
        <v>-99301219.620000005</v>
      </c>
      <c r="O943" s="34">
        <v>-99098718.870000005</v>
      </c>
      <c r="P943" s="34">
        <v>-98896218.120000005</v>
      </c>
      <c r="Q943" s="34">
        <v>-98896218.120000005</v>
      </c>
    </row>
    <row r="944" spans="1:17" ht="15" thickBot="1" x14ac:dyDescent="0.4">
      <c r="A944" s="26" t="s">
        <v>50</v>
      </c>
      <c r="B944" s="26" t="s">
        <v>78</v>
      </c>
      <c r="C944" s="26">
        <v>264020</v>
      </c>
      <c r="D944" s="26" t="s">
        <v>832</v>
      </c>
      <c r="E944" s="34">
        <v>-18238341.27</v>
      </c>
      <c r="F944" s="34">
        <v>-18137741.379999999</v>
      </c>
      <c r="G944" s="34">
        <v>-18037317.539999999</v>
      </c>
      <c r="H944" s="34">
        <v>-17950008.260000002</v>
      </c>
      <c r="I944" s="34">
        <v>-17812157.059999999</v>
      </c>
      <c r="J944" s="34">
        <v>-17714282.440000001</v>
      </c>
      <c r="K944" s="34">
        <v>-17635013.469999999</v>
      </c>
      <c r="L944" s="34">
        <v>-17568085.640000001</v>
      </c>
      <c r="M944" s="34">
        <v>-17501754.420000002</v>
      </c>
      <c r="N944" s="34">
        <v>-17452417.129999999</v>
      </c>
      <c r="O944" s="34">
        <v>-17413851</v>
      </c>
      <c r="P944" s="34">
        <v>-17379786.329999998</v>
      </c>
      <c r="Q944" s="34">
        <v>-17379786.329999998</v>
      </c>
    </row>
    <row r="945" spans="1:17" ht="15" thickBot="1" x14ac:dyDescent="0.4">
      <c r="A945" s="26" t="s">
        <v>50</v>
      </c>
      <c r="B945" s="26" t="s">
        <v>78</v>
      </c>
      <c r="C945" s="26">
        <v>268005</v>
      </c>
      <c r="D945" s="26" t="s">
        <v>833</v>
      </c>
      <c r="E945" s="34">
        <v>-20838212</v>
      </c>
      <c r="F945" s="34">
        <v>-20838212</v>
      </c>
      <c r="G945" s="34">
        <v>-15371887</v>
      </c>
      <c r="H945" s="34">
        <v>-15371887</v>
      </c>
      <c r="I945" s="34">
        <v>-15371887</v>
      </c>
      <c r="J945" s="34">
        <v>-24827440</v>
      </c>
      <c r="K945" s="34">
        <v>-24827440</v>
      </c>
      <c r="L945" s="34">
        <v>-24827440</v>
      </c>
      <c r="M945" s="34">
        <v>-19637053</v>
      </c>
      <c r="N945" s="34">
        <v>-19637053</v>
      </c>
      <c r="O945" s="34">
        <v>-19637053</v>
      </c>
      <c r="P945" s="34">
        <v>-26321225</v>
      </c>
      <c r="Q945" s="34">
        <v>-26321225</v>
      </c>
    </row>
    <row r="946" spans="1:17" ht="15" thickBot="1" x14ac:dyDescent="0.4">
      <c r="A946" s="26" t="s">
        <v>50</v>
      </c>
      <c r="B946" s="26" t="s">
        <v>78</v>
      </c>
      <c r="C946" s="26">
        <v>268010</v>
      </c>
      <c r="D946" s="26" t="s">
        <v>834</v>
      </c>
      <c r="E946" s="34">
        <v>0</v>
      </c>
      <c r="F946" s="34">
        <v>0</v>
      </c>
      <c r="G946" s="34">
        <v>-9998</v>
      </c>
      <c r="H946" s="34">
        <v>-9998</v>
      </c>
      <c r="I946" s="34">
        <v>-9998</v>
      </c>
      <c r="J946" s="34">
        <v>-384228</v>
      </c>
      <c r="K946" s="34">
        <v>-384228</v>
      </c>
      <c r="L946" s="34">
        <v>-384228</v>
      </c>
      <c r="M946" s="34">
        <v>-1447655</v>
      </c>
      <c r="N946" s="34">
        <v>-1447655</v>
      </c>
      <c r="O946" s="34">
        <v>-1447655</v>
      </c>
      <c r="P946" s="34">
        <v>-1288092</v>
      </c>
      <c r="Q946" s="34">
        <v>-1288092</v>
      </c>
    </row>
    <row r="947" spans="1:17" ht="15" thickBot="1" x14ac:dyDescent="0.4">
      <c r="A947" s="26" t="s">
        <v>50</v>
      </c>
      <c r="B947" s="26" t="s">
        <v>78</v>
      </c>
      <c r="C947" s="26">
        <v>272005</v>
      </c>
      <c r="D947" s="26" t="s">
        <v>835</v>
      </c>
      <c r="E947" s="34">
        <v>-78103140.510000005</v>
      </c>
      <c r="F947" s="34">
        <v>-77972118.840000004</v>
      </c>
      <c r="G947" s="34">
        <v>-77840384.489999995</v>
      </c>
      <c r="H947" s="34">
        <v>-77707933.390000001</v>
      </c>
      <c r="I947" s="34">
        <v>-77653028.519999996</v>
      </c>
      <c r="J947" s="34">
        <v>-77489859.329999998</v>
      </c>
      <c r="K947" s="34">
        <v>-77341040.650000006</v>
      </c>
      <c r="L947" s="34">
        <v>-77191403.299999997</v>
      </c>
      <c r="M947" s="34">
        <v>-77040942.560000002</v>
      </c>
      <c r="N947" s="34">
        <v>-76923872.870000005</v>
      </c>
      <c r="O947" s="34">
        <v>-76902205.219999999</v>
      </c>
      <c r="P947" s="34">
        <v>-76757385.560000002</v>
      </c>
      <c r="Q947" s="34">
        <v>-76757385.560000002</v>
      </c>
    </row>
    <row r="948" spans="1:17" ht="15" thickBot="1" x14ac:dyDescent="0.4">
      <c r="A948" s="26" t="s">
        <v>50</v>
      </c>
      <c r="B948" s="26" t="s">
        <v>78</v>
      </c>
      <c r="C948" s="26">
        <v>280005</v>
      </c>
      <c r="D948" s="26" t="s">
        <v>836</v>
      </c>
      <c r="E948" s="34">
        <v>-3301341.48</v>
      </c>
      <c r="F948" s="34">
        <v>-3301341.48</v>
      </c>
      <c r="G948" s="34">
        <v>-3301341.48</v>
      </c>
      <c r="H948" s="34">
        <v>-3301341.48</v>
      </c>
      <c r="I948" s="34">
        <v>-3301341.48</v>
      </c>
      <c r="J948" s="34">
        <v>-3301341.48</v>
      </c>
      <c r="K948" s="34">
        <v>-3301341.48</v>
      </c>
      <c r="L948" s="34">
        <v>-3301341.48</v>
      </c>
      <c r="M948" s="34">
        <v>-3301341.48</v>
      </c>
      <c r="N948" s="34">
        <v>-3301341.48</v>
      </c>
      <c r="O948" s="34">
        <v>-3301341.48</v>
      </c>
      <c r="P948" s="34">
        <v>-3301341.48</v>
      </c>
      <c r="Q948" s="34">
        <v>-3301341.48</v>
      </c>
    </row>
    <row r="949" spans="1:17" ht="15" thickBot="1" x14ac:dyDescent="0.4">
      <c r="A949" s="26" t="s">
        <v>50</v>
      </c>
      <c r="B949" s="26" t="s">
        <v>78</v>
      </c>
      <c r="C949" s="26">
        <v>280010</v>
      </c>
      <c r="D949" s="26" t="s">
        <v>837</v>
      </c>
      <c r="E949" s="34">
        <v>-263163.86</v>
      </c>
      <c r="F949" s="34">
        <v>-263163.86</v>
      </c>
      <c r="G949" s="34">
        <v>-263163.86</v>
      </c>
      <c r="H949" s="34">
        <v>-263163.86</v>
      </c>
      <c r="I949" s="34">
        <v>-263163.86</v>
      </c>
      <c r="J949" s="34">
        <v>-263163.86</v>
      </c>
      <c r="K949" s="34">
        <v>-263163.86</v>
      </c>
      <c r="L949" s="34">
        <v>-263163.86</v>
      </c>
      <c r="M949" s="34">
        <v>-263163.86</v>
      </c>
      <c r="N949" s="34">
        <v>-263163.86</v>
      </c>
      <c r="O949" s="34">
        <v>-263163.86</v>
      </c>
      <c r="P949" s="34">
        <v>-263163.86</v>
      </c>
      <c r="Q949" s="34">
        <v>-263163.86</v>
      </c>
    </row>
    <row r="950" spans="1:17" ht="15" thickBot="1" x14ac:dyDescent="0.4">
      <c r="A950" s="26" t="s">
        <v>50</v>
      </c>
      <c r="B950" s="26" t="s">
        <v>78</v>
      </c>
      <c r="C950" s="26">
        <v>280015</v>
      </c>
      <c r="D950" s="26" t="s">
        <v>838</v>
      </c>
      <c r="E950" s="34">
        <v>-1297179.48</v>
      </c>
      <c r="F950" s="34">
        <v>-1297179.48</v>
      </c>
      <c r="G950" s="34">
        <v>-1297179.48</v>
      </c>
      <c r="H950" s="34">
        <v>-1297179.48</v>
      </c>
      <c r="I950" s="34">
        <v>-1297179.48</v>
      </c>
      <c r="J950" s="34">
        <v>-1297179.48</v>
      </c>
      <c r="K950" s="34">
        <v>-1297179.48</v>
      </c>
      <c r="L950" s="34">
        <v>-1297179.48</v>
      </c>
      <c r="M950" s="34">
        <v>-1297179.48</v>
      </c>
      <c r="N950" s="34">
        <v>-1297179.48</v>
      </c>
      <c r="O950" s="34">
        <v>-1297179.48</v>
      </c>
      <c r="P950" s="34">
        <v>-1297179.48</v>
      </c>
      <c r="Q950" s="34">
        <v>-1297179.48</v>
      </c>
    </row>
    <row r="951" spans="1:17" ht="15" thickBot="1" x14ac:dyDescent="0.4">
      <c r="A951" s="26" t="s">
        <v>50</v>
      </c>
      <c r="B951" s="26" t="s">
        <v>78</v>
      </c>
      <c r="C951" s="26">
        <v>280020</v>
      </c>
      <c r="D951" s="26" t="s">
        <v>839</v>
      </c>
      <c r="E951" s="34">
        <v>3301341.48</v>
      </c>
      <c r="F951" s="34">
        <v>3301341.48</v>
      </c>
      <c r="G951" s="34">
        <v>3301341.48</v>
      </c>
      <c r="H951" s="34">
        <v>3301341.48</v>
      </c>
      <c r="I951" s="34">
        <v>3301341.48</v>
      </c>
      <c r="J951" s="34">
        <v>3301341.48</v>
      </c>
      <c r="K951" s="34">
        <v>3301341.48</v>
      </c>
      <c r="L951" s="34">
        <v>3301341.48</v>
      </c>
      <c r="M951" s="34">
        <v>3301341.48</v>
      </c>
      <c r="N951" s="34">
        <v>3301341.48</v>
      </c>
      <c r="O951" s="34">
        <v>3301341.48</v>
      </c>
      <c r="P951" s="34">
        <v>3301341.48</v>
      </c>
      <c r="Q951" s="34">
        <v>3301341.48</v>
      </c>
    </row>
    <row r="952" spans="1:17" ht="15" thickBot="1" x14ac:dyDescent="0.4">
      <c r="A952" s="26" t="s">
        <v>50</v>
      </c>
      <c r="B952" s="26" t="s">
        <v>78</v>
      </c>
      <c r="C952" s="26">
        <v>280025</v>
      </c>
      <c r="D952" s="26" t="s">
        <v>840</v>
      </c>
      <c r="E952" s="34">
        <v>263163.86</v>
      </c>
      <c r="F952" s="34">
        <v>263163.86</v>
      </c>
      <c r="G952" s="34">
        <v>263163.86</v>
      </c>
      <c r="H952" s="34">
        <v>263163.86</v>
      </c>
      <c r="I952" s="34">
        <v>263163.86</v>
      </c>
      <c r="J952" s="34">
        <v>263163.86</v>
      </c>
      <c r="K952" s="34">
        <v>263163.86</v>
      </c>
      <c r="L952" s="34">
        <v>263163.86</v>
      </c>
      <c r="M952" s="34">
        <v>263163.86</v>
      </c>
      <c r="N952" s="34">
        <v>263163.86</v>
      </c>
      <c r="O952" s="34">
        <v>263163.86</v>
      </c>
      <c r="P952" s="34">
        <v>263163.86</v>
      </c>
      <c r="Q952" s="34">
        <v>263163.86</v>
      </c>
    </row>
    <row r="953" spans="1:17" ht="15" thickBot="1" x14ac:dyDescent="0.4">
      <c r="A953" s="26" t="s">
        <v>50</v>
      </c>
      <c r="B953" s="26" t="s">
        <v>78</v>
      </c>
      <c r="C953" s="26">
        <v>280030</v>
      </c>
      <c r="D953" s="26" t="s">
        <v>841</v>
      </c>
      <c r="E953" s="34">
        <v>1297179.48</v>
      </c>
      <c r="F953" s="34">
        <v>1297179.48</v>
      </c>
      <c r="G953" s="34">
        <v>1297179.48</v>
      </c>
      <c r="H953" s="34">
        <v>1297179.48</v>
      </c>
      <c r="I953" s="34">
        <v>1297179.48</v>
      </c>
      <c r="J953" s="34">
        <v>1297179.48</v>
      </c>
      <c r="K953" s="34">
        <v>1297179.48</v>
      </c>
      <c r="L953" s="34">
        <v>1297179.48</v>
      </c>
      <c r="M953" s="34">
        <v>1297179.48</v>
      </c>
      <c r="N953" s="34">
        <v>1297179.48</v>
      </c>
      <c r="O953" s="34">
        <v>1297179.48</v>
      </c>
      <c r="P953" s="34">
        <v>1297179.48</v>
      </c>
      <c r="Q953" s="34">
        <v>1297179.48</v>
      </c>
    </row>
    <row r="954" spans="1:17" ht="15" thickBot="1" x14ac:dyDescent="0.4">
      <c r="A954" s="26" t="s">
        <v>50</v>
      </c>
      <c r="B954" s="26" t="s">
        <v>78</v>
      </c>
      <c r="C954" s="26">
        <v>280035</v>
      </c>
      <c r="D954" s="26" t="s">
        <v>842</v>
      </c>
      <c r="E954" s="34">
        <v>28901735.559999999</v>
      </c>
      <c r="F954" s="34">
        <v>28901735.559999999</v>
      </c>
      <c r="G954" s="34">
        <v>25187361.219999999</v>
      </c>
      <c r="H954" s="34">
        <v>25187361.219999999</v>
      </c>
      <c r="I954" s="34">
        <v>25187361.219999999</v>
      </c>
      <c r="J954" s="34">
        <v>22877094.140000001</v>
      </c>
      <c r="K954" s="34">
        <v>22877094.140000001</v>
      </c>
      <c r="L954" s="34">
        <v>22877094.140000001</v>
      </c>
      <c r="M954" s="34">
        <v>31923035.960000001</v>
      </c>
      <c r="N954" s="34">
        <v>31923035.960000001</v>
      </c>
      <c r="O954" s="34">
        <v>31923035.960000001</v>
      </c>
      <c r="P954" s="34">
        <v>32454034.57</v>
      </c>
      <c r="Q954" s="34">
        <v>32454034.57</v>
      </c>
    </row>
    <row r="955" spans="1:17" ht="15" thickBot="1" x14ac:dyDescent="0.4">
      <c r="A955" s="26" t="s">
        <v>50</v>
      </c>
      <c r="B955" s="26" t="s">
        <v>78</v>
      </c>
      <c r="C955" s="26">
        <v>280040</v>
      </c>
      <c r="D955" s="26" t="s">
        <v>843</v>
      </c>
      <c r="E955" s="34">
        <v>-252480317.19</v>
      </c>
      <c r="F955" s="34">
        <v>-252480317.19</v>
      </c>
      <c r="G955" s="34">
        <v>-252774504.97</v>
      </c>
      <c r="H955" s="34">
        <v>-252774504.97</v>
      </c>
      <c r="I955" s="34">
        <v>-252774504.97</v>
      </c>
      <c r="J955" s="34">
        <v>-254011359.87</v>
      </c>
      <c r="K955" s="34">
        <v>-254011359.87</v>
      </c>
      <c r="L955" s="34">
        <v>-254011359.87</v>
      </c>
      <c r="M955" s="34">
        <v>-265308193.40000001</v>
      </c>
      <c r="N955" s="34">
        <v>-265308193.40000001</v>
      </c>
      <c r="O955" s="34">
        <v>-265308193.40000001</v>
      </c>
      <c r="P955" s="34">
        <v>-279921455.31999999</v>
      </c>
      <c r="Q955" s="34">
        <v>-279921455.31999999</v>
      </c>
    </row>
    <row r="956" spans="1:17" ht="15" thickBot="1" x14ac:dyDescent="0.4">
      <c r="A956" s="26" t="s">
        <v>50</v>
      </c>
      <c r="B956" s="26" t="s">
        <v>78</v>
      </c>
      <c r="C956" s="26">
        <v>280045</v>
      </c>
      <c r="D956" s="26" t="s">
        <v>844</v>
      </c>
      <c r="E956" s="34">
        <v>-95652.5</v>
      </c>
      <c r="F956" s="34">
        <v>-95652.5</v>
      </c>
      <c r="G956" s="34">
        <v>-95652.5</v>
      </c>
      <c r="H956" s="34">
        <v>-95652.5</v>
      </c>
      <c r="I956" s="34">
        <v>-95652.5</v>
      </c>
      <c r="J956" s="34">
        <v>-95652.5</v>
      </c>
      <c r="K956" s="34">
        <v>-95652.5</v>
      </c>
      <c r="L956" s="34">
        <v>-95652.5</v>
      </c>
      <c r="M956" s="34">
        <v>-95652.5</v>
      </c>
      <c r="N956" s="34">
        <v>-95652.5</v>
      </c>
      <c r="O956" s="34">
        <v>-95652.5</v>
      </c>
      <c r="P956" s="34">
        <v>-95652.5</v>
      </c>
      <c r="Q956" s="34">
        <v>-95652.5</v>
      </c>
    </row>
    <row r="957" spans="1:17" ht="15" thickBot="1" x14ac:dyDescent="0.4">
      <c r="A957" s="26" t="s">
        <v>50</v>
      </c>
      <c r="B957" s="26" t="s">
        <v>78</v>
      </c>
      <c r="C957" s="26">
        <v>280050</v>
      </c>
      <c r="D957" s="26" t="s">
        <v>845</v>
      </c>
      <c r="E957" s="34">
        <v>-3799801.65</v>
      </c>
      <c r="F957" s="34">
        <v>-3799801.65</v>
      </c>
      <c r="G957" s="34">
        <v>-3799801.65</v>
      </c>
      <c r="H957" s="34">
        <v>-3799801.65</v>
      </c>
      <c r="I957" s="34">
        <v>-3799801.65</v>
      </c>
      <c r="J957" s="34">
        <v>-3799801.65</v>
      </c>
      <c r="K957" s="34">
        <v>-3799801.65</v>
      </c>
      <c r="L957" s="34">
        <v>-3799801.65</v>
      </c>
      <c r="M957" s="34">
        <v>-3799801.65</v>
      </c>
      <c r="N957" s="34">
        <v>-3799801.65</v>
      </c>
      <c r="O957" s="34">
        <v>-3799801.65</v>
      </c>
      <c r="P957" s="34">
        <v>-3799801.65</v>
      </c>
      <c r="Q957" s="34">
        <v>-3799801.65</v>
      </c>
    </row>
    <row r="958" spans="1:17" ht="15" thickBot="1" x14ac:dyDescent="0.4">
      <c r="A958" s="26" t="s">
        <v>50</v>
      </c>
      <c r="B958" s="26" t="s">
        <v>78</v>
      </c>
      <c r="C958" s="26">
        <v>280055</v>
      </c>
      <c r="D958" s="26" t="s">
        <v>846</v>
      </c>
      <c r="E958" s="34">
        <v>-40039850.920000002</v>
      </c>
      <c r="F958" s="34">
        <v>-40039850.920000002</v>
      </c>
      <c r="G958" s="34">
        <v>-40123700.420000002</v>
      </c>
      <c r="H958" s="34">
        <v>-40123700.420000002</v>
      </c>
      <c r="I958" s="34">
        <v>-40123700.420000002</v>
      </c>
      <c r="J958" s="34">
        <v>-39688428.920000002</v>
      </c>
      <c r="K958" s="34">
        <v>-39688428.920000002</v>
      </c>
      <c r="L958" s="34">
        <v>-39688428.920000002</v>
      </c>
      <c r="M958" s="34">
        <v>-40123700.420000002</v>
      </c>
      <c r="N958" s="34">
        <v>-40123700.420000002</v>
      </c>
      <c r="O958" s="34">
        <v>-40123700.420000002</v>
      </c>
      <c r="P958" s="34">
        <v>-41652729.920000002</v>
      </c>
      <c r="Q958" s="34">
        <v>-41652729.920000002</v>
      </c>
    </row>
    <row r="959" spans="1:17" ht="15" thickBot="1" x14ac:dyDescent="0.4">
      <c r="A959" s="26" t="s">
        <v>50</v>
      </c>
      <c r="B959" s="26" t="s">
        <v>78</v>
      </c>
      <c r="C959" s="26">
        <v>280060</v>
      </c>
      <c r="D959" s="26" t="s">
        <v>847</v>
      </c>
      <c r="E959" s="34">
        <v>-194059.54</v>
      </c>
      <c r="F959" s="34">
        <v>-194059.54</v>
      </c>
      <c r="G959" s="34">
        <v>-194059.54</v>
      </c>
      <c r="H959" s="34">
        <v>-194059.54</v>
      </c>
      <c r="I959" s="34">
        <v>-194059.54</v>
      </c>
      <c r="J959" s="34">
        <v>-194059.54</v>
      </c>
      <c r="K959" s="34">
        <v>-194059.54</v>
      </c>
      <c r="L959" s="34">
        <v>-194059.54</v>
      </c>
      <c r="M959" s="34">
        <v>-194059.54</v>
      </c>
      <c r="N959" s="34">
        <v>-194059.54</v>
      </c>
      <c r="O959" s="34">
        <v>-194059.54</v>
      </c>
      <c r="P959" s="34">
        <v>-194059.54</v>
      </c>
      <c r="Q959" s="34">
        <v>-194059.54</v>
      </c>
    </row>
    <row r="960" spans="1:17" ht="15" thickBot="1" x14ac:dyDescent="0.4">
      <c r="A960" s="26" t="s">
        <v>50</v>
      </c>
      <c r="B960" s="26" t="s">
        <v>78</v>
      </c>
      <c r="C960" s="26">
        <v>280065</v>
      </c>
      <c r="D960" s="26" t="s">
        <v>848</v>
      </c>
      <c r="E960" s="34">
        <v>-10532100.300000001</v>
      </c>
      <c r="F960" s="34">
        <v>-10532100.300000001</v>
      </c>
      <c r="G960" s="34">
        <v>-10532100.300000001</v>
      </c>
      <c r="H960" s="34">
        <v>-10532100.300000001</v>
      </c>
      <c r="I960" s="34">
        <v>-10532100.300000001</v>
      </c>
      <c r="J960" s="34">
        <v>-10532100.300000001</v>
      </c>
      <c r="K960" s="34">
        <v>-10532100.300000001</v>
      </c>
      <c r="L960" s="34">
        <v>-10532100.300000001</v>
      </c>
      <c r="M960" s="34">
        <v>-10532100.300000001</v>
      </c>
      <c r="N960" s="34">
        <v>-10532100.300000001</v>
      </c>
      <c r="O960" s="34">
        <v>-10532100.300000001</v>
      </c>
      <c r="P960" s="34">
        <v>-10532100.300000001</v>
      </c>
      <c r="Q960" s="34">
        <v>-10532100.300000001</v>
      </c>
    </row>
    <row r="961" spans="1:17" ht="15" thickBot="1" x14ac:dyDescent="0.4">
      <c r="A961" s="26" t="s">
        <v>50</v>
      </c>
      <c r="B961" s="26" t="s">
        <v>78</v>
      </c>
      <c r="C961" s="26">
        <v>280070</v>
      </c>
      <c r="D961" s="26" t="s">
        <v>849</v>
      </c>
      <c r="E961" s="34">
        <v>-780241.74</v>
      </c>
      <c r="F961" s="34">
        <v>-780241.74</v>
      </c>
      <c r="G961" s="34">
        <v>-780241.74</v>
      </c>
      <c r="H961" s="34">
        <v>-780241.74</v>
      </c>
      <c r="I961" s="34">
        <v>-780241.74</v>
      </c>
      <c r="J961" s="34">
        <v>-780241.74</v>
      </c>
      <c r="K961" s="34">
        <v>-780241.74</v>
      </c>
      <c r="L961" s="34">
        <v>-780241.74</v>
      </c>
      <c r="M961" s="34">
        <v>-780241.74</v>
      </c>
      <c r="N961" s="34">
        <v>-780241.74</v>
      </c>
      <c r="O961" s="34">
        <v>-780241.74</v>
      </c>
      <c r="P961" s="34">
        <v>-780241.74</v>
      </c>
      <c r="Q961" s="34">
        <v>-780241.74</v>
      </c>
    </row>
    <row r="962" spans="1:17" ht="15" thickBot="1" x14ac:dyDescent="0.4">
      <c r="A962" s="26" t="s">
        <v>50</v>
      </c>
      <c r="B962" s="26" t="s">
        <v>78</v>
      </c>
      <c r="C962" s="26">
        <v>280075</v>
      </c>
      <c r="D962" s="26" t="s">
        <v>850</v>
      </c>
      <c r="E962" s="34">
        <v>-20034002.420000002</v>
      </c>
      <c r="F962" s="34">
        <v>-20034002.420000002</v>
      </c>
      <c r="G962" s="34">
        <v>-20150620.120000001</v>
      </c>
      <c r="H962" s="34">
        <v>-20150620.120000001</v>
      </c>
      <c r="I962" s="34">
        <v>-20150620.120000001</v>
      </c>
      <c r="J962" s="34">
        <v>-20284154.489999998</v>
      </c>
      <c r="K962" s="34">
        <v>-20284154.489999998</v>
      </c>
      <c r="L962" s="34">
        <v>-20284154.489999998</v>
      </c>
      <c r="M962" s="34">
        <v>-20647893.41</v>
      </c>
      <c r="N962" s="34">
        <v>-20647893.41</v>
      </c>
      <c r="O962" s="34">
        <v>-20647893.41</v>
      </c>
      <c r="P962" s="34">
        <v>-20772153.460000001</v>
      </c>
      <c r="Q962" s="34">
        <v>-20772153.460000001</v>
      </c>
    </row>
    <row r="963" spans="1:17" ht="15" thickBot="1" x14ac:dyDescent="0.4">
      <c r="A963" s="26" t="s">
        <v>50</v>
      </c>
      <c r="B963" s="26" t="s">
        <v>78</v>
      </c>
      <c r="C963" s="26">
        <v>280080</v>
      </c>
      <c r="D963" s="26" t="s">
        <v>851</v>
      </c>
      <c r="E963" s="34">
        <v>-158120.4</v>
      </c>
      <c r="F963" s="34">
        <v>-158120.4</v>
      </c>
      <c r="G963" s="34">
        <v>-158120.4</v>
      </c>
      <c r="H963" s="34">
        <v>-158120.4</v>
      </c>
      <c r="I963" s="34">
        <v>-158120.4</v>
      </c>
      <c r="J963" s="34">
        <v>-158120.4</v>
      </c>
      <c r="K963" s="34">
        <v>-158120.4</v>
      </c>
      <c r="L963" s="34">
        <v>-158120.4</v>
      </c>
      <c r="M963" s="34">
        <v>-158120.4</v>
      </c>
      <c r="N963" s="34">
        <v>-158120.4</v>
      </c>
      <c r="O963" s="34">
        <v>-158120.4</v>
      </c>
      <c r="P963" s="34">
        <v>-158120.4</v>
      </c>
      <c r="Q963" s="34">
        <v>-158120.4</v>
      </c>
    </row>
    <row r="964" spans="1:17" ht="15" thickBot="1" x14ac:dyDescent="0.4">
      <c r="A964" s="26" t="s">
        <v>50</v>
      </c>
      <c r="B964" s="26" t="s">
        <v>78</v>
      </c>
      <c r="C964" s="26">
        <v>280085</v>
      </c>
      <c r="D964" s="26" t="s">
        <v>852</v>
      </c>
      <c r="E964" s="34">
        <v>148939347.36000001</v>
      </c>
      <c r="F964" s="34">
        <v>148939347.36000001</v>
      </c>
      <c r="G964" s="34">
        <v>153471679.15000001</v>
      </c>
      <c r="H964" s="34">
        <v>153471679.15000001</v>
      </c>
      <c r="I964" s="34">
        <v>153471679.15000001</v>
      </c>
      <c r="J964" s="34">
        <v>158695401.44999999</v>
      </c>
      <c r="K964" s="34">
        <v>158695401.44999999</v>
      </c>
      <c r="L964" s="34">
        <v>158695401.44999999</v>
      </c>
      <c r="M964" s="34">
        <v>163663372.16999999</v>
      </c>
      <c r="N964" s="34">
        <v>163663372.16999999</v>
      </c>
      <c r="O964" s="34">
        <v>163663372.16999999</v>
      </c>
      <c r="P964" s="34">
        <v>174266613.22</v>
      </c>
      <c r="Q964" s="34">
        <v>174266613.22</v>
      </c>
    </row>
    <row r="965" spans="1:17" ht="15" thickBot="1" x14ac:dyDescent="0.4">
      <c r="A965" s="26" t="s">
        <v>50</v>
      </c>
      <c r="B965" s="26" t="s">
        <v>78</v>
      </c>
      <c r="C965" s="26">
        <v>280090</v>
      </c>
      <c r="D965" s="26" t="s">
        <v>853</v>
      </c>
      <c r="E965" s="34">
        <v>3799801.65</v>
      </c>
      <c r="F965" s="34">
        <v>3799801.65</v>
      </c>
      <c r="G965" s="34">
        <v>3799801.65</v>
      </c>
      <c r="H965" s="34">
        <v>3799801.65</v>
      </c>
      <c r="I965" s="34">
        <v>3799801.65</v>
      </c>
      <c r="J965" s="34">
        <v>3799801.65</v>
      </c>
      <c r="K965" s="34">
        <v>3799801.65</v>
      </c>
      <c r="L965" s="34">
        <v>3799801.65</v>
      </c>
      <c r="M965" s="34">
        <v>3799801.65</v>
      </c>
      <c r="N965" s="34">
        <v>3799801.65</v>
      </c>
      <c r="O965" s="34">
        <v>3799801.65</v>
      </c>
      <c r="P965" s="34">
        <v>3799801.65</v>
      </c>
      <c r="Q965" s="34">
        <v>3799801.65</v>
      </c>
    </row>
    <row r="966" spans="1:17" ht="15" thickBot="1" x14ac:dyDescent="0.4">
      <c r="A966" s="26" t="s">
        <v>50</v>
      </c>
      <c r="B966" s="26" t="s">
        <v>78</v>
      </c>
      <c r="C966" s="26">
        <v>280095</v>
      </c>
      <c r="D966" s="26" t="s">
        <v>854</v>
      </c>
      <c r="E966" s="34">
        <v>26289812.920000002</v>
      </c>
      <c r="F966" s="34">
        <v>26289812.920000002</v>
      </c>
      <c r="G966" s="34">
        <v>26703308.420000002</v>
      </c>
      <c r="H966" s="34">
        <v>26703308.420000002</v>
      </c>
      <c r="I966" s="34">
        <v>26703308.420000002</v>
      </c>
      <c r="J966" s="34">
        <v>26861582.920000002</v>
      </c>
      <c r="K966" s="34">
        <v>26861582.920000002</v>
      </c>
      <c r="L966" s="34">
        <v>26861582.920000002</v>
      </c>
      <c r="M966" s="34">
        <v>27173835.420000002</v>
      </c>
      <c r="N966" s="34">
        <v>27173835.420000002</v>
      </c>
      <c r="O966" s="34">
        <v>27173835.420000002</v>
      </c>
      <c r="P966" s="34">
        <v>27485760.420000002</v>
      </c>
      <c r="Q966" s="34">
        <v>27485760.420000002</v>
      </c>
    </row>
    <row r="967" spans="1:17" ht="15" thickBot="1" x14ac:dyDescent="0.4">
      <c r="A967" s="26" t="s">
        <v>50</v>
      </c>
      <c r="B967" s="26" t="s">
        <v>78</v>
      </c>
      <c r="C967" s="26">
        <v>280100</v>
      </c>
      <c r="D967" s="26" t="s">
        <v>855</v>
      </c>
      <c r="E967" s="34">
        <v>10532100.300000001</v>
      </c>
      <c r="F967" s="34">
        <v>10532100.300000001</v>
      </c>
      <c r="G967" s="34">
        <v>10532100.300000001</v>
      </c>
      <c r="H967" s="34">
        <v>10532100.300000001</v>
      </c>
      <c r="I967" s="34">
        <v>10532100.300000001</v>
      </c>
      <c r="J967" s="34">
        <v>10532100.300000001</v>
      </c>
      <c r="K967" s="34">
        <v>10532100.300000001</v>
      </c>
      <c r="L967" s="34">
        <v>10532100.300000001</v>
      </c>
      <c r="M967" s="34">
        <v>10532100.300000001</v>
      </c>
      <c r="N967" s="34">
        <v>10532100.300000001</v>
      </c>
      <c r="O967" s="34">
        <v>10532100.300000001</v>
      </c>
      <c r="P967" s="34">
        <v>10532100.300000001</v>
      </c>
      <c r="Q967" s="34">
        <v>10532100.300000001</v>
      </c>
    </row>
    <row r="968" spans="1:17" ht="15" thickBot="1" x14ac:dyDescent="0.4">
      <c r="A968" s="26" t="s">
        <v>50</v>
      </c>
      <c r="B968" s="26" t="s">
        <v>78</v>
      </c>
      <c r="C968" s="26">
        <v>280105</v>
      </c>
      <c r="D968" s="26" t="s">
        <v>856</v>
      </c>
      <c r="E968" s="34">
        <v>95652.5</v>
      </c>
      <c r="F968" s="34">
        <v>95652.5</v>
      </c>
      <c r="G968" s="34">
        <v>95652.5</v>
      </c>
      <c r="H968" s="34">
        <v>95652.5</v>
      </c>
      <c r="I968" s="34">
        <v>95652.5</v>
      </c>
      <c r="J968" s="34">
        <v>95652.5</v>
      </c>
      <c r="K968" s="34">
        <v>95652.5</v>
      </c>
      <c r="L968" s="34">
        <v>95652.5</v>
      </c>
      <c r="M968" s="34">
        <v>95652.5</v>
      </c>
      <c r="N968" s="34">
        <v>95652.5</v>
      </c>
      <c r="O968" s="34">
        <v>95652.5</v>
      </c>
      <c r="P968" s="34">
        <v>95652.5</v>
      </c>
      <c r="Q968" s="34">
        <v>95652.5</v>
      </c>
    </row>
    <row r="969" spans="1:17" ht="15" thickBot="1" x14ac:dyDescent="0.4">
      <c r="A969" s="26" t="s">
        <v>50</v>
      </c>
      <c r="B969" s="26" t="s">
        <v>78</v>
      </c>
      <c r="C969" s="26">
        <v>280110</v>
      </c>
      <c r="D969" s="26" t="s">
        <v>857</v>
      </c>
      <c r="E969" s="34">
        <v>18697711.52</v>
      </c>
      <c r="F969" s="34">
        <v>18697711.52</v>
      </c>
      <c r="G969" s="34">
        <v>18755022.09</v>
      </c>
      <c r="H969" s="34">
        <v>18755022.09</v>
      </c>
      <c r="I969" s="34">
        <v>18755022.09</v>
      </c>
      <c r="J969" s="34">
        <v>18832126.760000002</v>
      </c>
      <c r="K969" s="34">
        <v>18832126.760000002</v>
      </c>
      <c r="L969" s="34">
        <v>18832126.760000002</v>
      </c>
      <c r="M969" s="34">
        <v>18896023.030000001</v>
      </c>
      <c r="N969" s="34">
        <v>18896023.030000001</v>
      </c>
      <c r="O969" s="34">
        <v>18896023.030000001</v>
      </c>
      <c r="P969" s="34">
        <v>19145750.109999999</v>
      </c>
      <c r="Q969" s="34">
        <v>19145750.109999999</v>
      </c>
    </row>
    <row r="970" spans="1:17" ht="15" thickBot="1" x14ac:dyDescent="0.4">
      <c r="A970" s="26" t="s">
        <v>50</v>
      </c>
      <c r="B970" s="26" t="s">
        <v>78</v>
      </c>
      <c r="C970" s="26">
        <v>280115</v>
      </c>
      <c r="D970" s="26" t="s">
        <v>858</v>
      </c>
      <c r="E970" s="34">
        <v>14982.33</v>
      </c>
      <c r="F970" s="34">
        <v>14982.33</v>
      </c>
      <c r="G970" s="34">
        <v>14982.33</v>
      </c>
      <c r="H970" s="34">
        <v>14982.33</v>
      </c>
      <c r="I970" s="34">
        <v>14982.33</v>
      </c>
      <c r="J970" s="34">
        <v>14982.33</v>
      </c>
      <c r="K970" s="34">
        <v>14982.33</v>
      </c>
      <c r="L970" s="34">
        <v>14982.33</v>
      </c>
      <c r="M970" s="34">
        <v>14982.33</v>
      </c>
      <c r="N970" s="34">
        <v>14982.33</v>
      </c>
      <c r="O970" s="34">
        <v>14982.33</v>
      </c>
      <c r="P970" s="34">
        <v>14982.33</v>
      </c>
      <c r="Q970" s="34">
        <v>14982.33</v>
      </c>
    </row>
    <row r="971" spans="1:17" ht="15" thickBot="1" x14ac:dyDescent="0.4">
      <c r="A971" s="26" t="s">
        <v>50</v>
      </c>
      <c r="B971" s="26" t="s">
        <v>78</v>
      </c>
      <c r="C971" s="26">
        <v>280120</v>
      </c>
      <c r="D971" s="26" t="s">
        <v>859</v>
      </c>
      <c r="E971" s="34">
        <v>780241.74</v>
      </c>
      <c r="F971" s="34">
        <v>780241.74</v>
      </c>
      <c r="G971" s="34">
        <v>780241.74</v>
      </c>
      <c r="H971" s="34">
        <v>780241.74</v>
      </c>
      <c r="I971" s="34">
        <v>780241.74</v>
      </c>
      <c r="J971" s="34">
        <v>780241.74</v>
      </c>
      <c r="K971" s="34">
        <v>780241.74</v>
      </c>
      <c r="L971" s="34">
        <v>780241.74</v>
      </c>
      <c r="M971" s="34">
        <v>780241.74</v>
      </c>
      <c r="N971" s="34">
        <v>780241.74</v>
      </c>
      <c r="O971" s="34">
        <v>780241.74</v>
      </c>
      <c r="P971" s="34">
        <v>780241.74</v>
      </c>
      <c r="Q971" s="34">
        <v>780241.74</v>
      </c>
    </row>
    <row r="972" spans="1:17" ht="15" thickBot="1" x14ac:dyDescent="0.4">
      <c r="A972" s="26" t="s">
        <v>50</v>
      </c>
      <c r="B972" s="26" t="s">
        <v>78</v>
      </c>
      <c r="C972" s="26">
        <v>280125</v>
      </c>
      <c r="D972" s="26" t="s">
        <v>860</v>
      </c>
      <c r="E972" s="34">
        <v>158120.4</v>
      </c>
      <c r="F972" s="34">
        <v>158120.4</v>
      </c>
      <c r="G972" s="34">
        <v>158120.4</v>
      </c>
      <c r="H972" s="34">
        <v>158120.4</v>
      </c>
      <c r="I972" s="34">
        <v>158120.4</v>
      </c>
      <c r="J972" s="34">
        <v>158120.4</v>
      </c>
      <c r="K972" s="34">
        <v>158120.4</v>
      </c>
      <c r="L972" s="34">
        <v>158120.4</v>
      </c>
      <c r="M972" s="34">
        <v>158120.4</v>
      </c>
      <c r="N972" s="34">
        <v>158120.4</v>
      </c>
      <c r="O972" s="34">
        <v>158120.4</v>
      </c>
      <c r="P972" s="34">
        <v>158120.4</v>
      </c>
      <c r="Q972" s="34">
        <v>158120.4</v>
      </c>
    </row>
    <row r="973" spans="1:17" ht="15" thickBot="1" x14ac:dyDescent="0.4">
      <c r="A973" s="26" t="s">
        <v>50</v>
      </c>
      <c r="B973" s="26" t="s">
        <v>78</v>
      </c>
      <c r="C973" s="26">
        <v>280605</v>
      </c>
      <c r="D973" s="26" t="s">
        <v>862</v>
      </c>
      <c r="E973" s="34">
        <v>0</v>
      </c>
      <c r="F973" s="34">
        <v>0</v>
      </c>
      <c r="G973" s="34">
        <v>-2175257</v>
      </c>
      <c r="H973" s="34">
        <v>0</v>
      </c>
      <c r="I973" s="34">
        <v>0</v>
      </c>
      <c r="J973" s="34">
        <v>-2082958</v>
      </c>
      <c r="K973" s="34">
        <v>0</v>
      </c>
      <c r="L973" s="34">
        <v>0</v>
      </c>
      <c r="M973" s="34">
        <v>-2072505</v>
      </c>
      <c r="N973" s="34">
        <v>0</v>
      </c>
      <c r="O973" s="34">
        <v>0</v>
      </c>
      <c r="P973" s="34">
        <v>-2109872</v>
      </c>
      <c r="Q973" s="34">
        <v>-2109872</v>
      </c>
    </row>
    <row r="974" spans="1:17" ht="15" thickBot="1" x14ac:dyDescent="0.4">
      <c r="A974" s="26" t="s">
        <v>50</v>
      </c>
      <c r="B974" s="26" t="s">
        <v>78</v>
      </c>
      <c r="C974" s="26">
        <v>280607</v>
      </c>
      <c r="D974" s="26" t="s">
        <v>2877</v>
      </c>
      <c r="E974" s="34">
        <v>0</v>
      </c>
      <c r="F974" s="34">
        <v>0</v>
      </c>
      <c r="G974" s="34">
        <v>0</v>
      </c>
      <c r="H974" s="34">
        <v>0</v>
      </c>
      <c r="I974" s="34">
        <v>0</v>
      </c>
      <c r="J974" s="34">
        <v>-12054446.07</v>
      </c>
      <c r="K974" s="34">
        <v>-12054446.07</v>
      </c>
      <c r="L974" s="34">
        <v>-12054446.07</v>
      </c>
      <c r="M974" s="34">
        <v>-12100113.210000001</v>
      </c>
      <c r="N974" s="34">
        <v>-12100113.210000001</v>
      </c>
      <c r="O974" s="34">
        <v>-12100113.210000001</v>
      </c>
      <c r="P974" s="34">
        <v>0</v>
      </c>
      <c r="Q974" s="34">
        <v>0</v>
      </c>
    </row>
    <row r="975" spans="1:17" ht="15" thickBot="1" x14ac:dyDescent="0.4">
      <c r="A975" s="26" t="s">
        <v>50</v>
      </c>
      <c r="B975" s="26" t="s">
        <v>78</v>
      </c>
      <c r="C975" s="26">
        <v>280610</v>
      </c>
      <c r="D975" s="26" t="s">
        <v>863</v>
      </c>
      <c r="E975" s="34">
        <v>-7571755.1799999997</v>
      </c>
      <c r="F975" s="34">
        <v>-7657960.8200000003</v>
      </c>
      <c r="G975" s="34">
        <v>-7927144.5599999996</v>
      </c>
      <c r="H975" s="34">
        <v>-7975263.4800000004</v>
      </c>
      <c r="I975" s="34">
        <v>-8040755.1900000004</v>
      </c>
      <c r="J975" s="34">
        <v>-8106526.8499999996</v>
      </c>
      <c r="K975" s="34">
        <v>-8172461.2199999997</v>
      </c>
      <c r="L975" s="34">
        <v>-8243092.0700000003</v>
      </c>
      <c r="M975" s="34">
        <v>-8314485.6900000004</v>
      </c>
      <c r="N975" s="34">
        <v>-8387142.3799999999</v>
      </c>
      <c r="O975" s="34">
        <v>-8441680.2699999996</v>
      </c>
      <c r="P975" s="34">
        <v>-8510039.7799999993</v>
      </c>
      <c r="Q975" s="34">
        <v>-8510039.7799999993</v>
      </c>
    </row>
    <row r="976" spans="1:17" ht="15" thickBot="1" x14ac:dyDescent="0.4">
      <c r="A976" s="26" t="s">
        <v>50</v>
      </c>
      <c r="B976" s="26" t="s">
        <v>78</v>
      </c>
      <c r="C976" s="26">
        <v>280615</v>
      </c>
      <c r="D976" s="26" t="s">
        <v>864</v>
      </c>
      <c r="E976" s="34">
        <v>0</v>
      </c>
      <c r="F976" s="34">
        <v>0</v>
      </c>
      <c r="G976" s="34">
        <v>-402097.91999999998</v>
      </c>
      <c r="H976" s="34">
        <v>-402097.91999999998</v>
      </c>
      <c r="I976" s="34">
        <v>-402097.91999999998</v>
      </c>
      <c r="J976" s="34">
        <v>-402097.91999999998</v>
      </c>
      <c r="K976" s="34">
        <v>-402097.91999999998</v>
      </c>
      <c r="L976" s="34">
        <v>-402097.91999999998</v>
      </c>
      <c r="M976" s="34">
        <v>0</v>
      </c>
      <c r="N976" s="34">
        <v>0</v>
      </c>
      <c r="O976" s="34">
        <v>0</v>
      </c>
      <c r="P976" s="34">
        <v>0</v>
      </c>
      <c r="Q976" s="34">
        <v>0</v>
      </c>
    </row>
    <row r="977" spans="1:17" ht="15" thickBot="1" x14ac:dyDescent="0.4">
      <c r="A977" s="26" t="s">
        <v>50</v>
      </c>
      <c r="B977" s="26" t="s">
        <v>78</v>
      </c>
      <c r="C977" s="26">
        <v>280620</v>
      </c>
      <c r="D977" s="26" t="s">
        <v>865</v>
      </c>
      <c r="E977" s="34">
        <v>-4512703.28</v>
      </c>
      <c r="F977" s="34">
        <v>-4533236.08</v>
      </c>
      <c r="G977" s="34">
        <v>-4454779.79</v>
      </c>
      <c r="H977" s="34">
        <v>-4631509.6100000003</v>
      </c>
      <c r="I977" s="34">
        <v>-4651309.3099999996</v>
      </c>
      <c r="J977" s="34">
        <v>-4671193.66</v>
      </c>
      <c r="K977" s="34">
        <v>-4838916.9000000004</v>
      </c>
      <c r="L977" s="34">
        <v>-4859885.9000000004</v>
      </c>
      <c r="M977" s="34">
        <v>-4880945.9000000004</v>
      </c>
      <c r="N977" s="34">
        <v>-5044741.8499999996</v>
      </c>
      <c r="O977" s="34">
        <v>-4718028.5999999996</v>
      </c>
      <c r="P977" s="34">
        <v>-4592465.53</v>
      </c>
      <c r="Q977" s="34">
        <v>-4592465.53</v>
      </c>
    </row>
    <row r="978" spans="1:17" ht="15" thickBot="1" x14ac:dyDescent="0.4">
      <c r="A978" s="26" t="s">
        <v>50</v>
      </c>
      <c r="B978" s="26" t="s">
        <v>78</v>
      </c>
      <c r="C978" s="26">
        <v>280630</v>
      </c>
      <c r="D978" s="26" t="s">
        <v>866</v>
      </c>
      <c r="E978" s="34">
        <v>0</v>
      </c>
      <c r="F978" s="34">
        <v>0</v>
      </c>
      <c r="G978" s="34">
        <v>-375954.97</v>
      </c>
      <c r="H978" s="34">
        <v>0</v>
      </c>
      <c r="I978" s="34">
        <v>0</v>
      </c>
      <c r="J978" s="34">
        <v>-239421.01</v>
      </c>
      <c r="K978" s="34">
        <v>0</v>
      </c>
      <c r="L978" s="34">
        <v>0</v>
      </c>
      <c r="M978" s="34">
        <v>-180107.47</v>
      </c>
      <c r="N978" s="34">
        <v>0</v>
      </c>
      <c r="O978" s="34">
        <v>0</v>
      </c>
      <c r="P978" s="34">
        <v>0</v>
      </c>
      <c r="Q978" s="34">
        <v>0</v>
      </c>
    </row>
    <row r="979" spans="1:17" ht="15" thickBot="1" x14ac:dyDescent="0.4">
      <c r="A979" s="26" t="s">
        <v>50</v>
      </c>
      <c r="B979" s="26" t="s">
        <v>78</v>
      </c>
      <c r="C979" s="26">
        <v>280635</v>
      </c>
      <c r="D979" s="26" t="s">
        <v>867</v>
      </c>
      <c r="E979" s="34">
        <v>-5369079</v>
      </c>
      <c r="F979" s="34">
        <v>-5369079</v>
      </c>
      <c r="G979" s="34">
        <v>-5271772</v>
      </c>
      <c r="H979" s="34">
        <v>-5271772</v>
      </c>
      <c r="I979" s="34">
        <v>-5271772</v>
      </c>
      <c r="J979" s="34">
        <v>-5173589</v>
      </c>
      <c r="K979" s="34">
        <v>-5173589</v>
      </c>
      <c r="L979" s="34">
        <v>-5173589</v>
      </c>
      <c r="M979" s="34">
        <v>-5074522</v>
      </c>
      <c r="N979" s="34">
        <v>-5074522</v>
      </c>
      <c r="O979" s="34">
        <v>-5074522</v>
      </c>
      <c r="P979" s="34">
        <v>-4974564</v>
      </c>
      <c r="Q979" s="34">
        <v>-4974564</v>
      </c>
    </row>
    <row r="980" spans="1:17" ht="15" thickBot="1" x14ac:dyDescent="0.4">
      <c r="A980" s="26" t="s">
        <v>50</v>
      </c>
      <c r="B980" s="26" t="s">
        <v>78</v>
      </c>
      <c r="C980" s="26">
        <v>280640</v>
      </c>
      <c r="D980" s="26" t="s">
        <v>868</v>
      </c>
      <c r="E980" s="34">
        <v>394515.9</v>
      </c>
      <c r="F980" s="34">
        <v>394515.9</v>
      </c>
      <c r="G980" s="34">
        <v>398066.54</v>
      </c>
      <c r="H980" s="34">
        <v>398066.54</v>
      </c>
      <c r="I980" s="34">
        <v>398066.54</v>
      </c>
      <c r="J980" s="34">
        <v>401649.13</v>
      </c>
      <c r="K980" s="34">
        <v>401649.13</v>
      </c>
      <c r="L980" s="34">
        <v>401649.13</v>
      </c>
      <c r="M980" s="34">
        <v>405263.97</v>
      </c>
      <c r="N980" s="34">
        <v>405263.97</v>
      </c>
      <c r="O980" s="34">
        <v>405263.97</v>
      </c>
      <c r="P980" s="34">
        <v>408911.34</v>
      </c>
      <c r="Q980" s="34">
        <v>408911.34</v>
      </c>
    </row>
    <row r="981" spans="1:17" ht="15" thickBot="1" x14ac:dyDescent="0.4">
      <c r="A981" s="26" t="s">
        <v>50</v>
      </c>
      <c r="B981" s="26" t="s">
        <v>78</v>
      </c>
      <c r="C981" s="26">
        <v>280650</v>
      </c>
      <c r="D981" s="26" t="s">
        <v>869</v>
      </c>
      <c r="E981" s="34">
        <v>-23376.69</v>
      </c>
      <c r="F981" s="34">
        <v>-5590.07</v>
      </c>
      <c r="G981" s="34">
        <v>-24000</v>
      </c>
      <c r="H981" s="34">
        <v>-22766.31</v>
      </c>
      <c r="I981" s="34">
        <v>-23038.49</v>
      </c>
      <c r="J981" s="34">
        <v>-24000</v>
      </c>
      <c r="K981" s="34">
        <v>-13651.14</v>
      </c>
      <c r="L981" s="34">
        <v>83631.679999999993</v>
      </c>
      <c r="M981" s="34">
        <v>-24000</v>
      </c>
      <c r="N981" s="34">
        <v>6375.37</v>
      </c>
      <c r="O981" s="34">
        <v>19309.46</v>
      </c>
      <c r="P981" s="34">
        <v>-24000</v>
      </c>
      <c r="Q981" s="34">
        <v>-24000</v>
      </c>
    </row>
    <row r="982" spans="1:17" ht="15" thickBot="1" x14ac:dyDescent="0.4">
      <c r="A982" s="26" t="s">
        <v>50</v>
      </c>
      <c r="B982" s="26" t="s">
        <v>78</v>
      </c>
      <c r="C982" s="26">
        <v>280655</v>
      </c>
      <c r="D982" s="26" t="s">
        <v>870</v>
      </c>
      <c r="E982" s="34">
        <v>-95480.15</v>
      </c>
      <c r="F982" s="34">
        <v>-95232.15</v>
      </c>
      <c r="G982" s="34">
        <v>-87912.23</v>
      </c>
      <c r="H982" s="34">
        <v>-95371.92</v>
      </c>
      <c r="I982" s="34">
        <v>-94312.92</v>
      </c>
      <c r="J982" s="34">
        <v>-126381.87</v>
      </c>
      <c r="K982" s="34">
        <v>-119477.35</v>
      </c>
      <c r="L982" s="34">
        <v>-117666.5</v>
      </c>
      <c r="M982" s="34">
        <v>-17000</v>
      </c>
      <c r="N982" s="34">
        <v>-15500.56</v>
      </c>
      <c r="O982" s="34">
        <v>-12822.26</v>
      </c>
      <c r="P982" s="34">
        <v>-17000</v>
      </c>
      <c r="Q982" s="34">
        <v>-17000</v>
      </c>
    </row>
    <row r="983" spans="1:17" ht="15" thickBot="1" x14ac:dyDescent="0.4">
      <c r="A983" s="26" t="s">
        <v>50</v>
      </c>
      <c r="B983" s="26" t="s">
        <v>78</v>
      </c>
      <c r="C983" s="26">
        <v>280660</v>
      </c>
      <c r="D983" s="26" t="s">
        <v>871</v>
      </c>
      <c r="E983" s="34">
        <v>-58964.03</v>
      </c>
      <c r="F983" s="34">
        <v>-47388.77</v>
      </c>
      <c r="G983" s="34">
        <v>-98000</v>
      </c>
      <c r="H983" s="34">
        <v>-96726.97</v>
      </c>
      <c r="I983" s="34">
        <v>-95631.97</v>
      </c>
      <c r="J983" s="34">
        <v>-128000</v>
      </c>
      <c r="K983" s="34">
        <v>-83836.84</v>
      </c>
      <c r="L983" s="34">
        <v>-70281.78</v>
      </c>
      <c r="M983" s="34">
        <v>-53000</v>
      </c>
      <c r="N983" s="34">
        <v>-43029.77</v>
      </c>
      <c r="O983" s="34">
        <v>-39242.39</v>
      </c>
      <c r="P983" s="34">
        <v>-53000</v>
      </c>
      <c r="Q983" s="34">
        <v>-53000</v>
      </c>
    </row>
    <row r="984" spans="1:17" ht="15" thickBot="1" x14ac:dyDescent="0.4">
      <c r="A984" s="26" t="s">
        <v>50</v>
      </c>
      <c r="B984" s="26" t="s">
        <v>78</v>
      </c>
      <c r="C984" s="26">
        <v>280665</v>
      </c>
      <c r="D984" s="26" t="s">
        <v>872</v>
      </c>
      <c r="E984" s="34">
        <v>-18746.8</v>
      </c>
      <c r="F984" s="34">
        <v>-13507.41</v>
      </c>
      <c r="G984" s="34">
        <v>-20873</v>
      </c>
      <c r="H984" s="34">
        <v>-19433.5</v>
      </c>
      <c r="I984" s="34">
        <v>-19433.5</v>
      </c>
      <c r="J984" s="34">
        <v>-19433.5</v>
      </c>
      <c r="K984" s="34">
        <v>-20000</v>
      </c>
      <c r="L984" s="34">
        <v>-20260</v>
      </c>
      <c r="M984" s="34">
        <v>-50500</v>
      </c>
      <c r="N984" s="34">
        <v>22360.47</v>
      </c>
      <c r="O984" s="34">
        <v>22648.92</v>
      </c>
      <c r="P984" s="34">
        <v>-20000</v>
      </c>
      <c r="Q984" s="34">
        <v>-20000</v>
      </c>
    </row>
    <row r="985" spans="1:17" ht="15" thickBot="1" x14ac:dyDescent="0.4">
      <c r="A985" s="26" t="s">
        <v>50</v>
      </c>
      <c r="B985" s="26" t="s">
        <v>78</v>
      </c>
      <c r="C985" s="26">
        <v>280675</v>
      </c>
      <c r="D985" s="26" t="s">
        <v>873</v>
      </c>
      <c r="E985" s="34">
        <v>806.36</v>
      </c>
      <c r="F985" s="34">
        <v>30328.59</v>
      </c>
      <c r="G985" s="34">
        <v>33461.18</v>
      </c>
      <c r="H985" s="34">
        <v>33461.18</v>
      </c>
      <c r="I985" s="34">
        <v>33461.18</v>
      </c>
      <c r="J985" s="34">
        <v>33503.83</v>
      </c>
      <c r="K985" s="34">
        <v>33891.67</v>
      </c>
      <c r="L985" s="34">
        <v>33891.67</v>
      </c>
      <c r="M985" s="34">
        <v>33891.67</v>
      </c>
      <c r="N985" s="34">
        <v>33891.67</v>
      </c>
      <c r="O985" s="34">
        <v>33891.67</v>
      </c>
      <c r="P985" s="34">
        <v>0</v>
      </c>
      <c r="Q985" s="34">
        <v>0</v>
      </c>
    </row>
    <row r="986" spans="1:17" ht="15" thickBot="1" x14ac:dyDescent="0.4">
      <c r="A986" s="26" t="s">
        <v>50</v>
      </c>
      <c r="B986" s="26" t="s">
        <v>78</v>
      </c>
      <c r="C986" s="26">
        <v>311010</v>
      </c>
      <c r="D986" s="26" t="s">
        <v>874</v>
      </c>
      <c r="E986" s="34">
        <v>-449904224.92000002</v>
      </c>
      <c r="F986" s="34">
        <v>-449911949.92000002</v>
      </c>
      <c r="G986" s="34">
        <v>-449911949.92000002</v>
      </c>
      <c r="H986" s="34">
        <v>-449911949.92000002</v>
      </c>
      <c r="I986" s="34">
        <v>-449911949.92000002</v>
      </c>
      <c r="J986" s="34">
        <v>-449904224.92000002</v>
      </c>
      <c r="K986" s="34">
        <v>-449904224.92000002</v>
      </c>
      <c r="L986" s="34">
        <v>-449904224.92000002</v>
      </c>
      <c r="M986" s="34">
        <v>-449904224.92000002</v>
      </c>
      <c r="N986" s="34">
        <v>-449904224.92000002</v>
      </c>
      <c r="O986" s="34">
        <v>-449904224.92000002</v>
      </c>
      <c r="P986" s="34">
        <v>-449904224.92000002</v>
      </c>
      <c r="Q986" s="34">
        <v>-449904224.92000002</v>
      </c>
    </row>
    <row r="987" spans="1:17" ht="15" thickBot="1" x14ac:dyDescent="0.4">
      <c r="A987" s="26" t="s">
        <v>50</v>
      </c>
      <c r="B987" s="26" t="s">
        <v>78</v>
      </c>
      <c r="C987" s="26">
        <v>311020</v>
      </c>
      <c r="D987" s="26" t="s">
        <v>31</v>
      </c>
      <c r="E987" s="34">
        <v>-388579701.74000001</v>
      </c>
      <c r="F987" s="34">
        <v>-388579701.74000001</v>
      </c>
      <c r="G987" s="34">
        <v>-388579701.74000001</v>
      </c>
      <c r="H987" s="34">
        <v>-388579701.74000001</v>
      </c>
      <c r="I987" s="34">
        <v>-388579701.74000001</v>
      </c>
      <c r="J987" s="34">
        <v>-388579701.74000001</v>
      </c>
      <c r="K987" s="34">
        <v>-388579701.74000001</v>
      </c>
      <c r="L987" s="34">
        <v>-388579701.74000001</v>
      </c>
      <c r="M987" s="34">
        <v>-418579701.74000001</v>
      </c>
      <c r="N987" s="34">
        <v>-418579701.74000001</v>
      </c>
      <c r="O987" s="34">
        <v>-418579701.74000001</v>
      </c>
      <c r="P987" s="34">
        <v>-418579701.74000001</v>
      </c>
      <c r="Q987" s="34">
        <v>-418579701.74000001</v>
      </c>
    </row>
    <row r="988" spans="1:17" ht="15" thickBot="1" x14ac:dyDescent="0.4">
      <c r="A988" s="26" t="s">
        <v>50</v>
      </c>
      <c r="B988" s="26" t="s">
        <v>78</v>
      </c>
      <c r="C988" s="26">
        <v>311025</v>
      </c>
      <c r="D988" s="26" t="s">
        <v>875</v>
      </c>
      <c r="E988" s="34">
        <v>6880.06</v>
      </c>
      <c r="F988" s="34">
        <v>6880.06</v>
      </c>
      <c r="G988" s="34">
        <v>6880.06</v>
      </c>
      <c r="H988" s="34">
        <v>6880.06</v>
      </c>
      <c r="I988" s="34">
        <v>6880.06</v>
      </c>
      <c r="J988" s="34">
        <v>6880.06</v>
      </c>
      <c r="K988" s="34">
        <v>6880.06</v>
      </c>
      <c r="L988" s="34">
        <v>6880.06</v>
      </c>
      <c r="M988" s="34">
        <v>6880.06</v>
      </c>
      <c r="N988" s="34">
        <v>6880.06</v>
      </c>
      <c r="O988" s="34">
        <v>6880.06</v>
      </c>
      <c r="P988" s="34">
        <v>6880.06</v>
      </c>
      <c r="Q988" s="34">
        <v>6880.06</v>
      </c>
    </row>
    <row r="989" spans="1:17" ht="15" thickBot="1" x14ac:dyDescent="0.4">
      <c r="A989" s="26" t="s">
        <v>50</v>
      </c>
      <c r="B989" s="26" t="s">
        <v>78</v>
      </c>
      <c r="C989" s="26">
        <v>311030</v>
      </c>
      <c r="D989" s="26" t="s">
        <v>876</v>
      </c>
      <c r="E989" s="34">
        <v>4188234.08</v>
      </c>
      <c r="F989" s="34">
        <v>4188234.08</v>
      </c>
      <c r="G989" s="34">
        <v>4188234.08</v>
      </c>
      <c r="H989" s="34">
        <v>4188234.08</v>
      </c>
      <c r="I989" s="34">
        <v>4188234.08</v>
      </c>
      <c r="J989" s="34">
        <v>4188234.08</v>
      </c>
      <c r="K989" s="34">
        <v>4188234.08</v>
      </c>
      <c r="L989" s="34">
        <v>4188234.08</v>
      </c>
      <c r="M989" s="34">
        <v>4188234.08</v>
      </c>
      <c r="N989" s="34">
        <v>4188234.08</v>
      </c>
      <c r="O989" s="34">
        <v>4188234.08</v>
      </c>
      <c r="P989" s="34">
        <v>4188234.08</v>
      </c>
      <c r="Q989" s="34">
        <v>4188234.08</v>
      </c>
    </row>
    <row r="990" spans="1:17" ht="15" thickBot="1" x14ac:dyDescent="0.4">
      <c r="A990" s="26" t="s">
        <v>50</v>
      </c>
      <c r="B990" s="26" t="s">
        <v>78</v>
      </c>
      <c r="C990" s="26">
        <v>311205</v>
      </c>
      <c r="D990" s="26" t="s">
        <v>32</v>
      </c>
      <c r="E990" s="34">
        <v>-293561404.88999999</v>
      </c>
      <c r="F990" s="34">
        <v>-293561404.88999999</v>
      </c>
      <c r="G990" s="34">
        <v>-293561404.88999999</v>
      </c>
      <c r="H990" s="34">
        <v>-293561404.88999999</v>
      </c>
      <c r="I990" s="34">
        <v>-293561404.88999999</v>
      </c>
      <c r="J990" s="34">
        <v>-293561404.88999999</v>
      </c>
      <c r="K990" s="34">
        <v>-293561404.88999999</v>
      </c>
      <c r="L990" s="34">
        <v>-293561404.88999999</v>
      </c>
      <c r="M990" s="34">
        <v>-293561404.88999999</v>
      </c>
      <c r="N990" s="34">
        <v>-293561404.88999999</v>
      </c>
      <c r="O990" s="34">
        <v>-293561404.88999999</v>
      </c>
      <c r="P990" s="34">
        <v>-293561404.88999999</v>
      </c>
      <c r="Q990" s="34">
        <v>-293561404.88999999</v>
      </c>
    </row>
    <row r="991" spans="1:17" ht="15" thickBot="1" x14ac:dyDescent="0.4">
      <c r="A991" s="26" t="s">
        <v>50</v>
      </c>
      <c r="B991" s="26" t="s">
        <v>78</v>
      </c>
      <c r="C991" s="26">
        <v>311210</v>
      </c>
      <c r="D991" s="26" t="s">
        <v>877</v>
      </c>
      <c r="E991" s="34">
        <v>-2914607.47</v>
      </c>
      <c r="F991" s="34">
        <v>-2914607.47</v>
      </c>
      <c r="G991" s="34">
        <v>-2914607.47</v>
      </c>
      <c r="H991" s="34">
        <v>-2914607.47</v>
      </c>
      <c r="I991" s="34">
        <v>-2914607.47</v>
      </c>
      <c r="J991" s="34">
        <v>-2914607.47</v>
      </c>
      <c r="K991" s="34">
        <v>-2914607.47</v>
      </c>
      <c r="L991" s="34">
        <v>-2914607.47</v>
      </c>
      <c r="M991" s="34">
        <v>-2914607.47</v>
      </c>
      <c r="N991" s="34">
        <v>-2914607.47</v>
      </c>
      <c r="O991" s="34">
        <v>-2914607.47</v>
      </c>
      <c r="P991" s="34">
        <v>-2914607.47</v>
      </c>
      <c r="Q991" s="34">
        <v>-2914607.47</v>
      </c>
    </row>
    <row r="992" spans="1:17" ht="15" thickBot="1" x14ac:dyDescent="0.4">
      <c r="A992" s="26" t="s">
        <v>50</v>
      </c>
      <c r="B992" s="26" t="s">
        <v>78</v>
      </c>
      <c r="C992" s="26">
        <v>311215</v>
      </c>
      <c r="D992" s="26" t="s">
        <v>33</v>
      </c>
      <c r="E992" s="34">
        <v>-3698477.62</v>
      </c>
      <c r="F992" s="34">
        <v>-3698477.62</v>
      </c>
      <c r="G992" s="34">
        <v>-3698477.62</v>
      </c>
      <c r="H992" s="34">
        <v>-3698477.62</v>
      </c>
      <c r="I992" s="34">
        <v>-3698477.62</v>
      </c>
      <c r="J992" s="34">
        <v>-3698477.62</v>
      </c>
      <c r="K992" s="34">
        <v>-3698477.62</v>
      </c>
      <c r="L992" s="34">
        <v>-3698477.62</v>
      </c>
      <c r="M992" s="34">
        <v>-3698477.62</v>
      </c>
      <c r="N992" s="34">
        <v>-3698477.62</v>
      </c>
      <c r="O992" s="34">
        <v>-3698477.62</v>
      </c>
      <c r="P992" s="34">
        <v>-3698477.62</v>
      </c>
      <c r="Q992" s="34">
        <v>-3698477.62</v>
      </c>
    </row>
    <row r="993" spans="1:17" ht="15" thickBot="1" x14ac:dyDescent="0.4">
      <c r="A993" s="26" t="s">
        <v>50</v>
      </c>
      <c r="B993" s="26" t="s">
        <v>78</v>
      </c>
      <c r="C993" s="26">
        <v>311220</v>
      </c>
      <c r="D993" s="26" t="s">
        <v>34</v>
      </c>
      <c r="E993" s="34">
        <v>227648901.40000001</v>
      </c>
      <c r="F993" s="34">
        <v>227648901.40000001</v>
      </c>
      <c r="G993" s="34">
        <v>227648901.40000001</v>
      </c>
      <c r="H993" s="34">
        <v>227648901.40000001</v>
      </c>
      <c r="I993" s="34">
        <v>227648901.40000001</v>
      </c>
      <c r="J993" s="34">
        <v>227648901.40000001</v>
      </c>
      <c r="K993" s="34">
        <v>227648901.40000001</v>
      </c>
      <c r="L993" s="34">
        <v>227648901.40000001</v>
      </c>
      <c r="M993" s="34">
        <v>227648901.40000001</v>
      </c>
      <c r="N993" s="34">
        <v>227648901.40000001</v>
      </c>
      <c r="O993" s="34">
        <v>227648901.40000001</v>
      </c>
      <c r="P993" s="34">
        <v>227648901.40000001</v>
      </c>
      <c r="Q993" s="34">
        <v>227648901.40000001</v>
      </c>
    </row>
    <row r="994" spans="1:17" ht="15" thickBot="1" x14ac:dyDescent="0.4">
      <c r="A994" s="26" t="s">
        <v>50</v>
      </c>
      <c r="B994" s="26" t="s">
        <v>78</v>
      </c>
      <c r="C994" s="26">
        <v>311225</v>
      </c>
      <c r="D994" s="26" t="s">
        <v>878</v>
      </c>
      <c r="E994" s="34">
        <v>293561404.88999999</v>
      </c>
      <c r="F994" s="34">
        <v>293561404.88999999</v>
      </c>
      <c r="G994" s="34">
        <v>293561404.88999999</v>
      </c>
      <c r="H994" s="34">
        <v>293561404.88999999</v>
      </c>
      <c r="I994" s="34">
        <v>293561404.88999999</v>
      </c>
      <c r="J994" s="34">
        <v>293561404.88999999</v>
      </c>
      <c r="K994" s="34">
        <v>293561404.88999999</v>
      </c>
      <c r="L994" s="34">
        <v>293561404.88999999</v>
      </c>
      <c r="M994" s="34">
        <v>293561404.88999999</v>
      </c>
      <c r="N994" s="34">
        <v>293561404.88999999</v>
      </c>
      <c r="O994" s="34">
        <v>293561404.88999999</v>
      </c>
      <c r="P994" s="34">
        <v>293561404.88999999</v>
      </c>
      <c r="Q994" s="34">
        <v>293561404.88999999</v>
      </c>
    </row>
    <row r="995" spans="1:17" ht="15" thickBot="1" x14ac:dyDescent="0.4">
      <c r="A995" s="26" t="s">
        <v>50</v>
      </c>
      <c r="B995" s="26" t="s">
        <v>78</v>
      </c>
      <c r="C995" s="26">
        <v>311230</v>
      </c>
      <c r="D995" s="26" t="s">
        <v>879</v>
      </c>
      <c r="E995" s="34">
        <v>-1649863.59</v>
      </c>
      <c r="F995" s="34">
        <v>-1649863.59</v>
      </c>
      <c r="G995" s="34">
        <v>-1649863.59</v>
      </c>
      <c r="H995" s="34">
        <v>-1649863.59</v>
      </c>
      <c r="I995" s="34">
        <v>-1649863.59</v>
      </c>
      <c r="J995" s="34">
        <v>-1649863.59</v>
      </c>
      <c r="K995" s="34">
        <v>-1649863.59</v>
      </c>
      <c r="L995" s="34">
        <v>-1649863.59</v>
      </c>
      <c r="M995" s="34">
        <v>-1649863.59</v>
      </c>
      <c r="N995" s="34">
        <v>-1649863.59</v>
      </c>
      <c r="O995" s="34">
        <v>-1649863.59</v>
      </c>
      <c r="P995" s="34">
        <v>-1649863.59</v>
      </c>
      <c r="Q995" s="34">
        <v>-1649863.59</v>
      </c>
    </row>
    <row r="996" spans="1:17" ht="15" thickBot="1" x14ac:dyDescent="0.4">
      <c r="A996" s="26" t="s">
        <v>50</v>
      </c>
      <c r="B996" s="26" t="s">
        <v>78</v>
      </c>
      <c r="C996" s="26">
        <v>311235</v>
      </c>
      <c r="D996" s="26" t="s">
        <v>35</v>
      </c>
      <c r="E996" s="34">
        <v>0</v>
      </c>
      <c r="F996" s="34">
        <v>0</v>
      </c>
      <c r="G996" s="34">
        <v>0</v>
      </c>
      <c r="H996" s="34">
        <v>0</v>
      </c>
      <c r="I996" s="34">
        <v>0</v>
      </c>
      <c r="J996" s="34">
        <v>0</v>
      </c>
      <c r="K996" s="34">
        <v>0</v>
      </c>
      <c r="L996" s="34">
        <v>0</v>
      </c>
      <c r="M996" s="34">
        <v>0</v>
      </c>
      <c r="N996" s="34">
        <v>0</v>
      </c>
      <c r="O996" s="34">
        <v>0</v>
      </c>
      <c r="P996" s="34">
        <v>0</v>
      </c>
      <c r="Q996" s="34">
        <v>0</v>
      </c>
    </row>
    <row r="997" spans="1:17" ht="15" thickBot="1" x14ac:dyDescent="0.4">
      <c r="A997" s="26" t="s">
        <v>50</v>
      </c>
      <c r="B997" s="26" t="s">
        <v>78</v>
      </c>
      <c r="C997" s="26">
        <v>316005</v>
      </c>
      <c r="D997" s="26" t="s">
        <v>37</v>
      </c>
      <c r="E997" s="34">
        <v>-558175279.64999998</v>
      </c>
      <c r="F997" s="34">
        <v>-558175279.64999998</v>
      </c>
      <c r="G997" s="34">
        <v>-558175279.64999998</v>
      </c>
      <c r="H997" s="34">
        <v>-558175279.64999998</v>
      </c>
      <c r="I997" s="34">
        <v>-558175279.64999998</v>
      </c>
      <c r="J997" s="34">
        <v>-558175279.64999998</v>
      </c>
      <c r="K997" s="34">
        <v>-558175279.64999998</v>
      </c>
      <c r="L997" s="34">
        <v>-558175279.64999998</v>
      </c>
      <c r="M997" s="34">
        <v>-558175279.64999998</v>
      </c>
      <c r="N997" s="34">
        <v>-558175279.64999998</v>
      </c>
      <c r="O997" s="34">
        <v>-558175279.64999998</v>
      </c>
      <c r="P997" s="34">
        <v>-558175279.64999998</v>
      </c>
      <c r="Q997" s="34">
        <v>-558175279.64999998</v>
      </c>
    </row>
    <row r="998" spans="1:17" ht="15" thickBot="1" x14ac:dyDescent="0.4">
      <c r="A998" s="26" t="s">
        <v>50</v>
      </c>
      <c r="B998" s="26" t="s">
        <v>78</v>
      </c>
      <c r="C998" s="26">
        <v>316006</v>
      </c>
      <c r="D998" s="26" t="s">
        <v>880</v>
      </c>
      <c r="E998" s="34">
        <v>0</v>
      </c>
      <c r="F998" s="34">
        <v>16551385.050000001</v>
      </c>
      <c r="G998" s="34">
        <v>16551385.050000001</v>
      </c>
      <c r="H998" s="34">
        <v>41551385.049999997</v>
      </c>
      <c r="I998" s="34">
        <v>58313853.369999997</v>
      </c>
      <c r="J998" s="34">
        <v>58313853.369999997</v>
      </c>
      <c r="K998" s="34">
        <v>58313853.369999997</v>
      </c>
      <c r="L998" s="34">
        <v>75122921.290000007</v>
      </c>
      <c r="M998" s="34">
        <v>75122921.290000007</v>
      </c>
      <c r="N998" s="34">
        <v>75122921.290000007</v>
      </c>
      <c r="O998" s="34">
        <v>92375435.430000007</v>
      </c>
      <c r="P998" s="34">
        <v>92375435.430000007</v>
      </c>
      <c r="Q998" s="34">
        <v>92375435.430000007</v>
      </c>
    </row>
    <row r="999" spans="1:17" ht="15" thickBot="1" x14ac:dyDescent="0.4">
      <c r="A999" s="26" t="s">
        <v>50</v>
      </c>
      <c r="B999" s="26" t="s">
        <v>78</v>
      </c>
      <c r="C999" s="26">
        <v>316015</v>
      </c>
      <c r="D999" s="26" t="s">
        <v>881</v>
      </c>
      <c r="E999" s="34">
        <v>2562211.71</v>
      </c>
      <c r="F999" s="34">
        <v>2562211.71</v>
      </c>
      <c r="G999" s="34">
        <v>2562211.71</v>
      </c>
      <c r="H999" s="34">
        <v>2562211.71</v>
      </c>
      <c r="I999" s="34">
        <v>2562211.71</v>
      </c>
      <c r="J999" s="34">
        <v>2562211.71</v>
      </c>
      <c r="K999" s="34">
        <v>2562211.71</v>
      </c>
      <c r="L999" s="34">
        <v>2562211.71</v>
      </c>
      <c r="M999" s="34">
        <v>2562211.71</v>
      </c>
      <c r="N999" s="34">
        <v>2562211.71</v>
      </c>
      <c r="O999" s="34">
        <v>2562211.71</v>
      </c>
      <c r="P999" s="34">
        <v>2562211.71</v>
      </c>
      <c r="Q999" s="34">
        <v>2562211.71</v>
      </c>
    </row>
    <row r="1000" spans="1:17" ht="15" thickBot="1" x14ac:dyDescent="0.4">
      <c r="A1000" s="26" t="s">
        <v>50</v>
      </c>
      <c r="B1000" s="26" t="s">
        <v>78</v>
      </c>
      <c r="C1000" s="26">
        <v>316020</v>
      </c>
      <c r="D1000" s="26" t="s">
        <v>882</v>
      </c>
      <c r="E1000" s="34">
        <v>8436924.7599999998</v>
      </c>
      <c r="F1000" s="34">
        <v>8436924.7599999998</v>
      </c>
      <c r="G1000" s="34">
        <v>8436924.7599999998</v>
      </c>
      <c r="H1000" s="34">
        <v>8436924.7599999998</v>
      </c>
      <c r="I1000" s="34">
        <v>8436924.7599999998</v>
      </c>
      <c r="J1000" s="34">
        <v>8436924.7599999998</v>
      </c>
      <c r="K1000" s="34">
        <v>8436924.7599999998</v>
      </c>
      <c r="L1000" s="34">
        <v>8436924.7599999998</v>
      </c>
      <c r="M1000" s="34">
        <v>8436924.7599999998</v>
      </c>
      <c r="N1000" s="34">
        <v>8436924.7599999998</v>
      </c>
      <c r="O1000" s="34">
        <v>8436924.7599999998</v>
      </c>
      <c r="P1000" s="34">
        <v>8436924.7599999998</v>
      </c>
      <c r="Q1000" s="34">
        <v>8436924.7599999998</v>
      </c>
    </row>
    <row r="1001" spans="1:17" ht="15" thickBot="1" x14ac:dyDescent="0.4">
      <c r="A1001" s="26" t="s">
        <v>50</v>
      </c>
      <c r="B1001" s="26" t="s">
        <v>78</v>
      </c>
      <c r="C1001" s="26">
        <v>316025</v>
      </c>
      <c r="D1001" s="26" t="s">
        <v>883</v>
      </c>
      <c r="E1001" s="34">
        <v>933350.75</v>
      </c>
      <c r="F1001" s="34">
        <v>933350.75</v>
      </c>
      <c r="G1001" s="34">
        <v>933350.75</v>
      </c>
      <c r="H1001" s="34">
        <v>933350.75</v>
      </c>
      <c r="I1001" s="34">
        <v>933350.75</v>
      </c>
      <c r="J1001" s="34">
        <v>933350.75</v>
      </c>
      <c r="K1001" s="34">
        <v>933350.75</v>
      </c>
      <c r="L1001" s="34">
        <v>933350.75</v>
      </c>
      <c r="M1001" s="34">
        <v>933350.75</v>
      </c>
      <c r="N1001" s="34">
        <v>933350.75</v>
      </c>
      <c r="O1001" s="34">
        <v>933350.75</v>
      </c>
      <c r="P1001" s="34">
        <v>933350.75</v>
      </c>
      <c r="Q1001" s="34">
        <v>933350.75</v>
      </c>
    </row>
    <row r="1002" spans="1:17" ht="15" thickBot="1" x14ac:dyDescent="0.4">
      <c r="A1002" s="26" t="s">
        <v>50</v>
      </c>
      <c r="B1002" s="26" t="s">
        <v>78</v>
      </c>
      <c r="C1002" s="26">
        <v>316045</v>
      </c>
      <c r="D1002" s="26" t="s">
        <v>884</v>
      </c>
      <c r="E1002" s="34">
        <v>-36350095.390000001</v>
      </c>
      <c r="F1002" s="34">
        <v>-36350095.390000001</v>
      </c>
      <c r="G1002" s="34">
        <v>-36350095.390000001</v>
      </c>
      <c r="H1002" s="34">
        <v>-36350095.390000001</v>
      </c>
      <c r="I1002" s="34">
        <v>-36350095.390000001</v>
      </c>
      <c r="J1002" s="34">
        <v>-36350095.390000001</v>
      </c>
      <c r="K1002" s="34">
        <v>-36350095.390000001</v>
      </c>
      <c r="L1002" s="34">
        <v>-36350095.390000001</v>
      </c>
      <c r="M1002" s="34">
        <v>-36350095.390000001</v>
      </c>
      <c r="N1002" s="34">
        <v>-36350095.390000001</v>
      </c>
      <c r="O1002" s="34">
        <v>-36350095.390000001</v>
      </c>
      <c r="P1002" s="34">
        <v>-36350095.390000001</v>
      </c>
      <c r="Q1002" s="34">
        <v>-36350095.390000001</v>
      </c>
    </row>
    <row r="1003" spans="1:17" ht="15" thickBot="1" x14ac:dyDescent="0.4">
      <c r="A1003" s="26" t="s">
        <v>50</v>
      </c>
      <c r="B1003" s="26" t="s">
        <v>78</v>
      </c>
      <c r="C1003" s="26">
        <v>320005</v>
      </c>
      <c r="D1003" s="26" t="s">
        <v>36</v>
      </c>
      <c r="E1003" s="34">
        <v>6380019.9100000001</v>
      </c>
      <c r="F1003" s="34">
        <v>6345847.6600000001</v>
      </c>
      <c r="G1003" s="34">
        <v>6311675.4100000001</v>
      </c>
      <c r="H1003" s="34">
        <v>6277503.1600000001</v>
      </c>
      <c r="I1003" s="34">
        <v>6243330.9100000001</v>
      </c>
      <c r="J1003" s="34">
        <v>6209158.6600000001</v>
      </c>
      <c r="K1003" s="34">
        <v>6174986.4100000001</v>
      </c>
      <c r="L1003" s="34">
        <v>6140814.1600000001</v>
      </c>
      <c r="M1003" s="34">
        <v>6106641.9100000001</v>
      </c>
      <c r="N1003" s="34">
        <v>6072469.6600000001</v>
      </c>
      <c r="O1003" s="34">
        <v>6038297.4100000001</v>
      </c>
      <c r="P1003" s="34">
        <v>6004125.1600000001</v>
      </c>
      <c r="Q1003" s="34">
        <v>6004125.1600000001</v>
      </c>
    </row>
    <row r="1004" spans="1:17" ht="15" thickBot="1" x14ac:dyDescent="0.4">
      <c r="A1004" s="26" t="s">
        <v>50</v>
      </c>
      <c r="B1004" s="26" t="s">
        <v>78</v>
      </c>
      <c r="C1004" s="26">
        <v>390000</v>
      </c>
      <c r="D1004" s="26" t="s">
        <v>885</v>
      </c>
      <c r="E1004" s="34">
        <v>-238680.64</v>
      </c>
      <c r="F1004" s="34">
        <v>-1.47</v>
      </c>
      <c r="G1004" s="34">
        <v>-1.47</v>
      </c>
      <c r="H1004" s="34">
        <v>-1.47</v>
      </c>
      <c r="I1004" s="34">
        <v>-1.47</v>
      </c>
      <c r="J1004" s="34">
        <v>-1.47</v>
      </c>
      <c r="K1004" s="34">
        <v>-1.47</v>
      </c>
      <c r="L1004" s="34">
        <v>-1.47</v>
      </c>
      <c r="M1004" s="34">
        <v>-1.47</v>
      </c>
      <c r="N1004" s="34">
        <v>-1.47</v>
      </c>
      <c r="O1004" s="34">
        <v>-1.47</v>
      </c>
      <c r="P1004" s="34">
        <v>-1.47</v>
      </c>
      <c r="Q1004" s="34">
        <v>-1.47</v>
      </c>
    </row>
    <row r="1005" spans="1:17" ht="15" thickBot="1" x14ac:dyDescent="0.4">
      <c r="A1005" s="26" t="s">
        <v>50</v>
      </c>
      <c r="B1005" s="26" t="s">
        <v>78</v>
      </c>
      <c r="C1005" s="26">
        <v>399999</v>
      </c>
      <c r="D1005" s="26" t="s">
        <v>886</v>
      </c>
      <c r="E1005" s="34">
        <v>238679.17</v>
      </c>
      <c r="F1005" s="34">
        <v>0</v>
      </c>
      <c r="G1005" s="34">
        <v>0</v>
      </c>
      <c r="H1005" s="34">
        <v>0</v>
      </c>
      <c r="I1005" s="34">
        <v>0</v>
      </c>
      <c r="J1005" s="34">
        <v>0</v>
      </c>
      <c r="K1005" s="34">
        <v>0</v>
      </c>
      <c r="L1005" s="34">
        <v>0</v>
      </c>
      <c r="M1005" s="34">
        <v>0</v>
      </c>
      <c r="N1005" s="34">
        <v>0</v>
      </c>
      <c r="O1005" s="34">
        <v>0</v>
      </c>
      <c r="P1005" s="34">
        <v>0</v>
      </c>
      <c r="Q1005" s="34">
        <v>0</v>
      </c>
    </row>
    <row r="1006" spans="1:17" ht="15" thickBot="1" x14ac:dyDescent="0.4">
      <c r="A1006" s="26" t="s">
        <v>50</v>
      </c>
      <c r="B1006" s="26" t="s">
        <v>78</v>
      </c>
      <c r="C1006" s="26">
        <v>400000</v>
      </c>
      <c r="D1006" s="26" t="s">
        <v>887</v>
      </c>
      <c r="E1006" s="34">
        <v>-2019296.18</v>
      </c>
      <c r="F1006" s="34">
        <v>-3851829.13</v>
      </c>
      <c r="G1006" s="34">
        <v>-5592056.8499999996</v>
      </c>
      <c r="H1006" s="34">
        <v>-7080730.2599999998</v>
      </c>
      <c r="I1006" s="34">
        <v>-7907926.4400000004</v>
      </c>
      <c r="J1006" s="34">
        <v>-8390688.3800000008</v>
      </c>
      <c r="K1006" s="34">
        <v>-8785567.2100000009</v>
      </c>
      <c r="L1006" s="34">
        <v>-9129803.0700000003</v>
      </c>
      <c r="M1006" s="34">
        <v>-9489647.1400000006</v>
      </c>
      <c r="N1006" s="34">
        <v>-10050876.99</v>
      </c>
      <c r="O1006" s="34">
        <v>-11106468.08</v>
      </c>
      <c r="P1006" s="34">
        <v>-12841906.380000001</v>
      </c>
      <c r="Q1006" s="34">
        <v>-12841906.380000001</v>
      </c>
    </row>
    <row r="1007" spans="1:17" ht="15" thickBot="1" x14ac:dyDescent="0.4">
      <c r="A1007" s="26" t="s">
        <v>50</v>
      </c>
      <c r="B1007" s="26" t="s">
        <v>78</v>
      </c>
      <c r="C1007" s="26">
        <v>400005</v>
      </c>
      <c r="D1007" s="26" t="s">
        <v>888</v>
      </c>
      <c r="E1007" s="34">
        <v>-102533038.22</v>
      </c>
      <c r="F1007" s="34">
        <v>-198055045.53999999</v>
      </c>
      <c r="G1007" s="34">
        <v>-293232335.13999999</v>
      </c>
      <c r="H1007" s="34">
        <v>-375005893.58999997</v>
      </c>
      <c r="I1007" s="34">
        <v>-419563415.73000002</v>
      </c>
      <c r="J1007" s="34">
        <v>-445025606.74000001</v>
      </c>
      <c r="K1007" s="34">
        <v>-465873729.88999999</v>
      </c>
      <c r="L1007" s="34">
        <v>-483987380.76999998</v>
      </c>
      <c r="M1007" s="34">
        <v>-503134489.22000003</v>
      </c>
      <c r="N1007" s="34">
        <v>-529604259.18000001</v>
      </c>
      <c r="O1007" s="34">
        <v>-585336515.04999995</v>
      </c>
      <c r="P1007" s="34">
        <v>-673106266.59000003</v>
      </c>
      <c r="Q1007" s="34">
        <v>-673106266.59000003</v>
      </c>
    </row>
    <row r="1008" spans="1:17" ht="15" thickBot="1" x14ac:dyDescent="0.4">
      <c r="A1008" s="26" t="s">
        <v>50</v>
      </c>
      <c r="B1008" s="26" t="s">
        <v>78</v>
      </c>
      <c r="C1008" s="26">
        <v>400010</v>
      </c>
      <c r="D1008" s="26" t="s">
        <v>889</v>
      </c>
      <c r="E1008" s="34">
        <v>-1786975.9</v>
      </c>
      <c r="F1008" s="34">
        <v>-516208.68</v>
      </c>
      <c r="G1008" s="34">
        <v>5221108.7699999996</v>
      </c>
      <c r="H1008" s="34">
        <v>9618631.3699999992</v>
      </c>
      <c r="I1008" s="34">
        <v>9882483.5800000001</v>
      </c>
      <c r="J1008" s="34">
        <v>9880992.7699999996</v>
      </c>
      <c r="K1008" s="34">
        <v>9880444.0399999991</v>
      </c>
      <c r="L1008" s="34">
        <v>9879878.8300000001</v>
      </c>
      <c r="M1008" s="34">
        <v>9879675.1899999995</v>
      </c>
      <c r="N1008" s="34">
        <v>9879519.7100000009</v>
      </c>
      <c r="O1008" s="34">
        <v>9879424.0700000003</v>
      </c>
      <c r="P1008" s="34">
        <v>6392966.5199999996</v>
      </c>
      <c r="Q1008" s="34">
        <v>6392966.5199999996</v>
      </c>
    </row>
    <row r="1009" spans="1:17" ht="15" thickBot="1" x14ac:dyDescent="0.4">
      <c r="A1009" s="26" t="s">
        <v>50</v>
      </c>
      <c r="B1009" s="26" t="s">
        <v>78</v>
      </c>
      <c r="C1009" s="26">
        <v>400015</v>
      </c>
      <c r="D1009" s="26" t="s">
        <v>890</v>
      </c>
      <c r="E1009" s="34">
        <v>-7518.89</v>
      </c>
      <c r="F1009" s="34">
        <v>-14966.51</v>
      </c>
      <c r="G1009" s="34">
        <v>-22386.959999999999</v>
      </c>
      <c r="H1009" s="34">
        <v>-29734.63</v>
      </c>
      <c r="I1009" s="34">
        <v>-37051.410000000003</v>
      </c>
      <c r="J1009" s="34">
        <v>-44434.83</v>
      </c>
      <c r="K1009" s="34">
        <v>-52047.88</v>
      </c>
      <c r="L1009" s="34">
        <v>-59721.05</v>
      </c>
      <c r="M1009" s="34">
        <v>-67235.91</v>
      </c>
      <c r="N1009" s="34">
        <v>-74685.240000000005</v>
      </c>
      <c r="O1009" s="34">
        <v>-82545.47</v>
      </c>
      <c r="P1009" s="34">
        <v>-90349.08</v>
      </c>
      <c r="Q1009" s="34">
        <v>-90349.08</v>
      </c>
    </row>
    <row r="1010" spans="1:17" ht="15" thickBot="1" x14ac:dyDescent="0.4">
      <c r="A1010" s="26" t="s">
        <v>50</v>
      </c>
      <c r="B1010" s="26" t="s">
        <v>78</v>
      </c>
      <c r="C1010" s="26">
        <v>400050</v>
      </c>
      <c r="D1010" s="26" t="s">
        <v>891</v>
      </c>
      <c r="E1010" s="34">
        <v>-35351</v>
      </c>
      <c r="F1010" s="34">
        <v>-67479</v>
      </c>
      <c r="G1010" s="34">
        <v>-100572</v>
      </c>
      <c r="H1010" s="34">
        <v>-128251</v>
      </c>
      <c r="I1010" s="34">
        <v>-144089</v>
      </c>
      <c r="J1010" s="34">
        <v>-153642</v>
      </c>
      <c r="K1010" s="34">
        <v>-162162</v>
      </c>
      <c r="L1010" s="34">
        <v>-169474</v>
      </c>
      <c r="M1010" s="34">
        <v>-176646</v>
      </c>
      <c r="N1010" s="34">
        <v>-187474</v>
      </c>
      <c r="O1010" s="34">
        <v>-207306</v>
      </c>
      <c r="P1010" s="34">
        <v>-463228</v>
      </c>
      <c r="Q1010" s="34">
        <v>-463228</v>
      </c>
    </row>
    <row r="1011" spans="1:17" ht="15" thickBot="1" x14ac:dyDescent="0.4">
      <c r="A1011" s="26" t="s">
        <v>50</v>
      </c>
      <c r="B1011" s="26" t="s">
        <v>78</v>
      </c>
      <c r="C1011" s="26">
        <v>401010</v>
      </c>
      <c r="D1011" s="26" t="s">
        <v>892</v>
      </c>
      <c r="E1011" s="34">
        <v>-1028316.15</v>
      </c>
      <c r="F1011" s="34">
        <v>-1801464.22</v>
      </c>
      <c r="G1011" s="34">
        <v>-2686027.49</v>
      </c>
      <c r="H1011" s="34">
        <v>-3372798.69</v>
      </c>
      <c r="I1011" s="34">
        <v>-3788059.78</v>
      </c>
      <c r="J1011" s="34">
        <v>-4050585.86</v>
      </c>
      <c r="K1011" s="34">
        <v>-4275688.25</v>
      </c>
      <c r="L1011" s="34">
        <v>-4475178.1500000004</v>
      </c>
      <c r="M1011" s="34">
        <v>-4682170.47</v>
      </c>
      <c r="N1011" s="34">
        <v>-4971394.1100000003</v>
      </c>
      <c r="O1011" s="34">
        <v>-5422775.4299999997</v>
      </c>
      <c r="P1011" s="34">
        <v>-6177853</v>
      </c>
      <c r="Q1011" s="34">
        <v>-6177853</v>
      </c>
    </row>
    <row r="1012" spans="1:17" ht="15" thickBot="1" x14ac:dyDescent="0.4">
      <c r="A1012" s="26" t="s">
        <v>50</v>
      </c>
      <c r="B1012" s="26" t="s">
        <v>78</v>
      </c>
      <c r="C1012" s="26">
        <v>401015</v>
      </c>
      <c r="D1012" s="26" t="s">
        <v>893</v>
      </c>
      <c r="E1012" s="34">
        <v>-164428.38</v>
      </c>
      <c r="F1012" s="34">
        <v>-259537.39</v>
      </c>
      <c r="G1012" s="34">
        <v>-416198.76</v>
      </c>
      <c r="H1012" s="34">
        <v>-550423.32999999996</v>
      </c>
      <c r="I1012" s="34">
        <v>-665344.64</v>
      </c>
      <c r="J1012" s="34">
        <v>-767676.26</v>
      </c>
      <c r="K1012" s="34">
        <v>-866367.72</v>
      </c>
      <c r="L1012" s="34">
        <v>-964408.66</v>
      </c>
      <c r="M1012" s="34">
        <v>-1064958.5900000001</v>
      </c>
      <c r="N1012" s="34">
        <v>-1199811.17</v>
      </c>
      <c r="O1012" s="34">
        <v>-1327519.48</v>
      </c>
      <c r="P1012" s="34">
        <v>-1461549.38</v>
      </c>
      <c r="Q1012" s="34">
        <v>-1461549.38</v>
      </c>
    </row>
    <row r="1013" spans="1:17" ht="15" thickBot="1" x14ac:dyDescent="0.4">
      <c r="A1013" s="26" t="s">
        <v>50</v>
      </c>
      <c r="B1013" s="26" t="s">
        <v>78</v>
      </c>
      <c r="C1013" s="26">
        <v>401025</v>
      </c>
      <c r="D1013" s="26" t="s">
        <v>894</v>
      </c>
      <c r="E1013" s="34">
        <v>-52214420.18</v>
      </c>
      <c r="F1013" s="34">
        <v>-92515280.670000002</v>
      </c>
      <c r="G1013" s="34">
        <v>-140894198.52000001</v>
      </c>
      <c r="H1013" s="34">
        <v>-178618876.43000001</v>
      </c>
      <c r="I1013" s="34">
        <v>-200987216.50999999</v>
      </c>
      <c r="J1013" s="34">
        <v>-214833563.59</v>
      </c>
      <c r="K1013" s="34">
        <v>-226718126.97</v>
      </c>
      <c r="L1013" s="34">
        <v>-237215262.58000001</v>
      </c>
      <c r="M1013" s="34">
        <v>-248229212.38999999</v>
      </c>
      <c r="N1013" s="34">
        <v>-261870117.55000001</v>
      </c>
      <c r="O1013" s="34">
        <v>-285701787.94</v>
      </c>
      <c r="P1013" s="34">
        <v>-323889818.07999998</v>
      </c>
      <c r="Q1013" s="34">
        <v>-323889818.07999998</v>
      </c>
    </row>
    <row r="1014" spans="1:17" ht="15" thickBot="1" x14ac:dyDescent="0.4">
      <c r="A1014" s="26" t="s">
        <v>50</v>
      </c>
      <c r="B1014" s="26" t="s">
        <v>78</v>
      </c>
      <c r="C1014" s="26">
        <v>401030</v>
      </c>
      <c r="D1014" s="26" t="s">
        <v>895</v>
      </c>
      <c r="E1014" s="34">
        <v>-3914344</v>
      </c>
      <c r="F1014" s="34">
        <v>-6747412.9299999997</v>
      </c>
      <c r="G1014" s="34">
        <v>-10529375.380000001</v>
      </c>
      <c r="H1014" s="34">
        <v>-13970868.880000001</v>
      </c>
      <c r="I1014" s="34">
        <v>-16831061.98</v>
      </c>
      <c r="J1014" s="34">
        <v>-19324188.600000001</v>
      </c>
      <c r="K1014" s="34">
        <v>-21797866.539999999</v>
      </c>
      <c r="L1014" s="34">
        <v>-24209881.93</v>
      </c>
      <c r="M1014" s="34">
        <v>-26809662.68</v>
      </c>
      <c r="N1014" s="34">
        <v>-29828331.050000001</v>
      </c>
      <c r="O1014" s="34">
        <v>-33480271.170000002</v>
      </c>
      <c r="P1014" s="34">
        <v>-36939133.509999998</v>
      </c>
      <c r="Q1014" s="34">
        <v>-36939133.509999998</v>
      </c>
    </row>
    <row r="1015" spans="1:17" ht="15" thickBot="1" x14ac:dyDescent="0.4">
      <c r="A1015" s="26" t="s">
        <v>50</v>
      </c>
      <c r="B1015" s="26" t="s">
        <v>78</v>
      </c>
      <c r="C1015" s="26">
        <v>401035</v>
      </c>
      <c r="D1015" s="26" t="s">
        <v>896</v>
      </c>
      <c r="E1015" s="34">
        <v>-4434773.53</v>
      </c>
      <c r="F1015" s="34">
        <v>-6559325.3200000003</v>
      </c>
      <c r="G1015" s="34">
        <v>-11345554.6</v>
      </c>
      <c r="H1015" s="34">
        <v>-15277082.51</v>
      </c>
      <c r="I1015" s="34">
        <v>-18607209.32</v>
      </c>
      <c r="J1015" s="34">
        <v>-21511333.559999999</v>
      </c>
      <c r="K1015" s="34">
        <v>-24248195.170000002</v>
      </c>
      <c r="L1015" s="34">
        <v>-26995082.460000001</v>
      </c>
      <c r="M1015" s="34">
        <v>-29745509.210000001</v>
      </c>
      <c r="N1015" s="34">
        <v>-33087010.09</v>
      </c>
      <c r="O1015" s="34">
        <v>-36177711.549999997</v>
      </c>
      <c r="P1015" s="34">
        <v>-39497408.140000001</v>
      </c>
      <c r="Q1015" s="34">
        <v>-39497408.140000001</v>
      </c>
    </row>
    <row r="1016" spans="1:17" ht="15" thickBot="1" x14ac:dyDescent="0.4">
      <c r="A1016" s="26" t="s">
        <v>50</v>
      </c>
      <c r="B1016" s="26" t="s">
        <v>78</v>
      </c>
      <c r="C1016" s="26">
        <v>401040</v>
      </c>
      <c r="D1016" s="26" t="s">
        <v>897</v>
      </c>
      <c r="E1016" s="34">
        <v>0</v>
      </c>
      <c r="F1016" s="34">
        <v>0</v>
      </c>
      <c r="G1016" s="34">
        <v>0</v>
      </c>
      <c r="H1016" s="34">
        <v>0</v>
      </c>
      <c r="I1016" s="34">
        <v>0</v>
      </c>
      <c r="J1016" s="34">
        <v>0</v>
      </c>
      <c r="K1016" s="34">
        <v>0</v>
      </c>
      <c r="L1016" s="34">
        <v>0</v>
      </c>
      <c r="M1016" s="34">
        <v>0</v>
      </c>
      <c r="N1016" s="34">
        <v>0</v>
      </c>
      <c r="O1016" s="34">
        <v>0</v>
      </c>
      <c r="P1016" s="34">
        <v>0</v>
      </c>
      <c r="Q1016" s="34">
        <v>0</v>
      </c>
    </row>
    <row r="1017" spans="1:17" ht="15" thickBot="1" x14ac:dyDescent="0.4">
      <c r="A1017" s="26" t="s">
        <v>50</v>
      </c>
      <c r="B1017" s="26" t="s">
        <v>78</v>
      </c>
      <c r="C1017" s="26">
        <v>401045</v>
      </c>
      <c r="D1017" s="26" t="s">
        <v>898</v>
      </c>
      <c r="E1017" s="34">
        <v>0</v>
      </c>
      <c r="F1017" s="34">
        <v>0</v>
      </c>
      <c r="G1017" s="34">
        <v>0</v>
      </c>
      <c r="H1017" s="34">
        <v>0</v>
      </c>
      <c r="I1017" s="34">
        <v>0</v>
      </c>
      <c r="J1017" s="34">
        <v>0</v>
      </c>
      <c r="K1017" s="34">
        <v>0</v>
      </c>
      <c r="L1017" s="34">
        <v>0</v>
      </c>
      <c r="M1017" s="34">
        <v>0</v>
      </c>
      <c r="N1017" s="34">
        <v>0</v>
      </c>
      <c r="O1017" s="34">
        <v>0</v>
      </c>
      <c r="P1017" s="34">
        <v>0</v>
      </c>
      <c r="Q1017" s="34">
        <v>0</v>
      </c>
    </row>
    <row r="1018" spans="1:17" ht="15" thickBot="1" x14ac:dyDescent="0.4">
      <c r="A1018" s="26" t="s">
        <v>50</v>
      </c>
      <c r="B1018" s="26" t="s">
        <v>78</v>
      </c>
      <c r="C1018" s="26">
        <v>401050</v>
      </c>
      <c r="D1018" s="26" t="s">
        <v>899</v>
      </c>
      <c r="E1018" s="34">
        <v>-447222.51</v>
      </c>
      <c r="F1018" s="34">
        <v>-120263.19</v>
      </c>
      <c r="G1018" s="34">
        <v>1331444.42</v>
      </c>
      <c r="H1018" s="34">
        <v>2442177.94</v>
      </c>
      <c r="I1018" s="34">
        <v>2509665.94</v>
      </c>
      <c r="J1018" s="34">
        <v>2509310.42</v>
      </c>
      <c r="K1018" s="34">
        <v>2509151.77</v>
      </c>
      <c r="L1018" s="34">
        <v>2509246.2599999998</v>
      </c>
      <c r="M1018" s="34">
        <v>2509352.7599999998</v>
      </c>
      <c r="N1018" s="34">
        <v>2509619.2200000002</v>
      </c>
      <c r="O1018" s="34">
        <v>2509669.0499999998</v>
      </c>
      <c r="P1018" s="34">
        <v>1633277.35</v>
      </c>
      <c r="Q1018" s="34">
        <v>1633277.35</v>
      </c>
    </row>
    <row r="1019" spans="1:17" ht="15" thickBot="1" x14ac:dyDescent="0.4">
      <c r="A1019" s="26" t="s">
        <v>50</v>
      </c>
      <c r="B1019" s="26" t="s">
        <v>78</v>
      </c>
      <c r="C1019" s="26">
        <v>402010</v>
      </c>
      <c r="D1019" s="26" t="s">
        <v>900</v>
      </c>
      <c r="E1019" s="34">
        <v>-183313.87</v>
      </c>
      <c r="F1019" s="34">
        <v>3998591.46</v>
      </c>
      <c r="G1019" s="34">
        <v>6780993.1100000003</v>
      </c>
      <c r="H1019" s="34">
        <v>7628160.2699999996</v>
      </c>
      <c r="I1019" s="34">
        <v>7628160.2699999996</v>
      </c>
      <c r="J1019" s="34">
        <v>7628160.2699999996</v>
      </c>
      <c r="K1019" s="34">
        <v>7628160.2699999996</v>
      </c>
      <c r="L1019" s="34">
        <v>7628160.2699999996</v>
      </c>
      <c r="M1019" s="34">
        <v>7628160.2699999996</v>
      </c>
      <c r="N1019" s="34">
        <v>7628160.2699999996</v>
      </c>
      <c r="O1019" s="34">
        <v>8740273.5</v>
      </c>
      <c r="P1019" s="34">
        <v>3714660.82</v>
      </c>
      <c r="Q1019" s="34">
        <v>3714660.82</v>
      </c>
    </row>
    <row r="1020" spans="1:17" ht="15" thickBot="1" x14ac:dyDescent="0.4">
      <c r="A1020" s="26" t="s">
        <v>50</v>
      </c>
      <c r="B1020" s="26" t="s">
        <v>78</v>
      </c>
      <c r="C1020" s="26">
        <v>402015</v>
      </c>
      <c r="D1020" s="26" t="s">
        <v>900</v>
      </c>
      <c r="E1020" s="34">
        <v>-1543216.98</v>
      </c>
      <c r="F1020" s="34">
        <v>-1359903.11</v>
      </c>
      <c r="G1020" s="34">
        <v>-5541808.4400000004</v>
      </c>
      <c r="H1020" s="34">
        <v>-8324210.0899999999</v>
      </c>
      <c r="I1020" s="34">
        <v>-9171377.25</v>
      </c>
      <c r="J1020" s="34">
        <v>-9171377.25</v>
      </c>
      <c r="K1020" s="34">
        <v>-9171377.25</v>
      </c>
      <c r="L1020" s="34">
        <v>-9171377.25</v>
      </c>
      <c r="M1020" s="34">
        <v>-9171377.25</v>
      </c>
      <c r="N1020" s="34">
        <v>-9171377.25</v>
      </c>
      <c r="O1020" s="34">
        <v>-9171377.25</v>
      </c>
      <c r="P1020" s="34">
        <v>-10283490.48</v>
      </c>
      <c r="Q1020" s="34">
        <v>-10283490.48</v>
      </c>
    </row>
    <row r="1021" spans="1:17" ht="15" thickBot="1" x14ac:dyDescent="0.4">
      <c r="A1021" s="26" t="s">
        <v>50</v>
      </c>
      <c r="B1021" s="26" t="s">
        <v>78</v>
      </c>
      <c r="C1021" s="26">
        <v>402020</v>
      </c>
      <c r="D1021" s="26" t="s">
        <v>900</v>
      </c>
      <c r="E1021" s="34">
        <v>-74894942.829999998</v>
      </c>
      <c r="F1021" s="34">
        <v>-146271410.84999999</v>
      </c>
      <c r="G1021" s="34">
        <v>-205719513.91</v>
      </c>
      <c r="H1021" s="34">
        <v>-248687161.68000001</v>
      </c>
      <c r="I1021" s="34">
        <v>-271829845.41000003</v>
      </c>
      <c r="J1021" s="34">
        <v>-291113119.54000002</v>
      </c>
      <c r="K1021" s="34">
        <v>-307816758.64999998</v>
      </c>
      <c r="L1021" s="34">
        <v>-325798519.10000002</v>
      </c>
      <c r="M1021" s="34">
        <v>-347963218.06999999</v>
      </c>
      <c r="N1021" s="34">
        <v>-395049647.35000002</v>
      </c>
      <c r="O1021" s="34">
        <v>-472777327.83999997</v>
      </c>
      <c r="P1021" s="34">
        <v>-547775312.14999998</v>
      </c>
      <c r="Q1021" s="34">
        <v>-547775312.14999998</v>
      </c>
    </row>
    <row r="1022" spans="1:17" ht="15" thickBot="1" x14ac:dyDescent="0.4">
      <c r="A1022" s="26" t="s">
        <v>50</v>
      </c>
      <c r="B1022" s="26" t="s">
        <v>78</v>
      </c>
      <c r="C1022" s="26">
        <v>402025</v>
      </c>
      <c r="D1022" s="26" t="s">
        <v>900</v>
      </c>
      <c r="E1022" s="34">
        <v>87279408.189999998</v>
      </c>
      <c r="F1022" s="34">
        <v>162174351.02000001</v>
      </c>
      <c r="G1022" s="34">
        <v>233550819.03999999</v>
      </c>
      <c r="H1022" s="34">
        <v>292998922.10000002</v>
      </c>
      <c r="I1022" s="34">
        <v>335966569.87</v>
      </c>
      <c r="J1022" s="34">
        <v>359109253.60000002</v>
      </c>
      <c r="K1022" s="34">
        <v>378392527.73000002</v>
      </c>
      <c r="L1022" s="34">
        <v>395096166.83999997</v>
      </c>
      <c r="M1022" s="34">
        <v>413077927.29000002</v>
      </c>
      <c r="N1022" s="34">
        <v>435242626.25999999</v>
      </c>
      <c r="O1022" s="34">
        <v>482329055.54000002</v>
      </c>
      <c r="P1022" s="34">
        <v>560056736.02999997</v>
      </c>
      <c r="Q1022" s="34">
        <v>560056736.02999997</v>
      </c>
    </row>
    <row r="1023" spans="1:17" ht="15" thickBot="1" x14ac:dyDescent="0.4">
      <c r="A1023" s="26" t="s">
        <v>50</v>
      </c>
      <c r="B1023" s="26" t="s">
        <v>78</v>
      </c>
      <c r="C1023" s="26">
        <v>402030</v>
      </c>
      <c r="D1023" s="26" t="s">
        <v>900</v>
      </c>
      <c r="E1023" s="34">
        <v>247689.3</v>
      </c>
      <c r="F1023" s="34">
        <v>318058.8</v>
      </c>
      <c r="G1023" s="34">
        <v>556626.1</v>
      </c>
      <c r="H1023" s="34">
        <v>886235.2</v>
      </c>
      <c r="I1023" s="34">
        <v>1282734.49</v>
      </c>
      <c r="J1023" s="34">
        <v>1359922.68</v>
      </c>
      <c r="K1023" s="34">
        <v>1411515.38</v>
      </c>
      <c r="L1023" s="34">
        <v>1385952.95</v>
      </c>
      <c r="M1023" s="34">
        <v>1302294.18</v>
      </c>
      <c r="N1023" s="34">
        <v>803859.57</v>
      </c>
      <c r="O1023" s="34">
        <v>191034.55</v>
      </c>
      <c r="P1023" s="34">
        <v>245628.47</v>
      </c>
      <c r="Q1023" s="34">
        <v>245628.47</v>
      </c>
    </row>
    <row r="1024" spans="1:17" ht="15" thickBot="1" x14ac:dyDescent="0.4">
      <c r="A1024" s="26" t="s">
        <v>50</v>
      </c>
      <c r="B1024" s="26" t="s">
        <v>78</v>
      </c>
      <c r="C1024" s="26">
        <v>402035</v>
      </c>
      <c r="D1024" s="26" t="s">
        <v>900</v>
      </c>
      <c r="E1024" s="34">
        <v>-156583</v>
      </c>
      <c r="F1024" s="34">
        <v>-207026</v>
      </c>
      <c r="G1024" s="34">
        <v>-358814</v>
      </c>
      <c r="H1024" s="34">
        <v>-4583662</v>
      </c>
      <c r="I1024" s="34">
        <v>-2527800</v>
      </c>
      <c r="J1024" s="34">
        <v>-2169562</v>
      </c>
      <c r="K1024" s="34">
        <v>-1987022</v>
      </c>
      <c r="L1024" s="34">
        <v>-2055787</v>
      </c>
      <c r="M1024" s="34">
        <v>-2384450</v>
      </c>
      <c r="N1024" s="34">
        <v>-4909345</v>
      </c>
      <c r="O1024" s="34">
        <v>133251</v>
      </c>
      <c r="P1024" s="34">
        <v>74676</v>
      </c>
      <c r="Q1024" s="34">
        <v>74676</v>
      </c>
    </row>
    <row r="1025" spans="1:17" ht="15" thickBot="1" x14ac:dyDescent="0.4">
      <c r="A1025" s="26" t="s">
        <v>50</v>
      </c>
      <c r="B1025" s="26" t="s">
        <v>78</v>
      </c>
      <c r="C1025" s="26">
        <v>403000</v>
      </c>
      <c r="D1025" s="26" t="s">
        <v>901</v>
      </c>
      <c r="E1025" s="34">
        <v>-38258.04</v>
      </c>
      <c r="F1025" s="34">
        <v>-74316.509999999995</v>
      </c>
      <c r="G1025" s="34">
        <v>-110597.46</v>
      </c>
      <c r="H1025" s="34">
        <v>-143864.4</v>
      </c>
      <c r="I1025" s="34">
        <v>-175886.92</v>
      </c>
      <c r="J1025" s="34">
        <v>-207473.15</v>
      </c>
      <c r="K1025" s="34">
        <v>-237863.87</v>
      </c>
      <c r="L1025" s="34">
        <v>-269021.09999999998</v>
      </c>
      <c r="M1025" s="34">
        <v>-299619.34999999998</v>
      </c>
      <c r="N1025" s="34">
        <v>-337237.23</v>
      </c>
      <c r="O1025" s="34">
        <v>-371952.68</v>
      </c>
      <c r="P1025" s="34">
        <v>-407841.24</v>
      </c>
      <c r="Q1025" s="34">
        <v>-407841.24</v>
      </c>
    </row>
    <row r="1026" spans="1:17" ht="15" thickBot="1" x14ac:dyDescent="0.4">
      <c r="A1026" s="26" t="s">
        <v>50</v>
      </c>
      <c r="B1026" s="26" t="s">
        <v>78</v>
      </c>
      <c r="C1026" s="26">
        <v>403005</v>
      </c>
      <c r="D1026" s="26" t="s">
        <v>902</v>
      </c>
      <c r="E1026" s="34">
        <v>-1311514.94</v>
      </c>
      <c r="F1026" s="34">
        <v>-2623029.88</v>
      </c>
      <c r="G1026" s="34">
        <v>-3934544.82</v>
      </c>
      <c r="H1026" s="34">
        <v>-5246059.76</v>
      </c>
      <c r="I1026" s="34">
        <v>-6557574.7000000002</v>
      </c>
      <c r="J1026" s="34">
        <v>-7869089.6399999997</v>
      </c>
      <c r="K1026" s="34">
        <v>-9180604.5800000001</v>
      </c>
      <c r="L1026" s="34">
        <v>-10492119.52</v>
      </c>
      <c r="M1026" s="34">
        <v>-11803634.460000001</v>
      </c>
      <c r="N1026" s="34">
        <v>-13115149.4</v>
      </c>
      <c r="O1026" s="34">
        <v>-14426664.34</v>
      </c>
      <c r="P1026" s="34">
        <v>-15738179.279999999</v>
      </c>
      <c r="Q1026" s="34">
        <v>-15738179.279999999</v>
      </c>
    </row>
    <row r="1027" spans="1:17" ht="15" thickBot="1" x14ac:dyDescent="0.4">
      <c r="A1027" s="26" t="s">
        <v>50</v>
      </c>
      <c r="B1027" s="26" t="s">
        <v>78</v>
      </c>
      <c r="C1027" s="26">
        <v>403010</v>
      </c>
      <c r="D1027" s="26" t="s">
        <v>902</v>
      </c>
      <c r="E1027" s="34">
        <v>-242598.23</v>
      </c>
      <c r="F1027" s="34">
        <v>-485196.46</v>
      </c>
      <c r="G1027" s="34">
        <v>-727794.69</v>
      </c>
      <c r="H1027" s="34">
        <v>-970392.92</v>
      </c>
      <c r="I1027" s="34">
        <v>-1212991.1499999999</v>
      </c>
      <c r="J1027" s="34">
        <v>-1455589.38</v>
      </c>
      <c r="K1027" s="34">
        <v>-1698187.61</v>
      </c>
      <c r="L1027" s="34">
        <v>-1940785.84</v>
      </c>
      <c r="M1027" s="34">
        <v>-2183384.0699999998</v>
      </c>
      <c r="N1027" s="34">
        <v>-2425982.2999999998</v>
      </c>
      <c r="O1027" s="34">
        <v>-2668580.5299999998</v>
      </c>
      <c r="P1027" s="34">
        <v>-2911178.76</v>
      </c>
      <c r="Q1027" s="34">
        <v>-2911178.76</v>
      </c>
    </row>
    <row r="1028" spans="1:17" ht="15" thickBot="1" x14ac:dyDescent="0.4">
      <c r="A1028" s="26" t="s">
        <v>50</v>
      </c>
      <c r="B1028" s="26" t="s">
        <v>78</v>
      </c>
      <c r="C1028" s="26">
        <v>403025</v>
      </c>
      <c r="D1028" s="26" t="s">
        <v>903</v>
      </c>
      <c r="E1028" s="34">
        <v>-289458.71999999997</v>
      </c>
      <c r="F1028" s="34">
        <v>-574405.18999999994</v>
      </c>
      <c r="G1028" s="34">
        <v>-859052.33</v>
      </c>
      <c r="H1028" s="34">
        <v>-1099998.1200000001</v>
      </c>
      <c r="I1028" s="34">
        <v>-1274722.3799999999</v>
      </c>
      <c r="J1028" s="34">
        <v>-1433823.21</v>
      </c>
      <c r="K1028" s="34">
        <v>-1581692.87</v>
      </c>
      <c r="L1028" s="34">
        <v>-1729254.07</v>
      </c>
      <c r="M1028" s="34">
        <v>-1888065.53</v>
      </c>
      <c r="N1028" s="34">
        <v>-2085342.08</v>
      </c>
      <c r="O1028" s="34">
        <v>-2340273.0699999998</v>
      </c>
      <c r="P1028" s="34">
        <v>-2609606.54</v>
      </c>
      <c r="Q1028" s="34">
        <v>-2609606.54</v>
      </c>
    </row>
    <row r="1029" spans="1:17" ht="15" thickBot="1" x14ac:dyDescent="0.4">
      <c r="A1029" s="26" t="s">
        <v>50</v>
      </c>
      <c r="B1029" s="26" t="s">
        <v>78</v>
      </c>
      <c r="C1029" s="26">
        <v>403030</v>
      </c>
      <c r="D1029" s="26" t="s">
        <v>904</v>
      </c>
      <c r="E1029" s="34">
        <v>-940973.66</v>
      </c>
      <c r="F1029" s="34">
        <v>-1848272.99</v>
      </c>
      <c r="G1029" s="34">
        <v>-2775846.11</v>
      </c>
      <c r="H1029" s="34">
        <v>-3643708.07</v>
      </c>
      <c r="I1029" s="34">
        <v>-4460140.8499999996</v>
      </c>
      <c r="J1029" s="34">
        <v>-5257254.5199999996</v>
      </c>
      <c r="K1029" s="34">
        <v>-6030196.9500000002</v>
      </c>
      <c r="L1029" s="34">
        <v>-6816050.8099999996</v>
      </c>
      <c r="M1029" s="34">
        <v>-7602438.5800000001</v>
      </c>
      <c r="N1029" s="34">
        <v>-8444930.5700000003</v>
      </c>
      <c r="O1029" s="34">
        <v>-9342576.9600000009</v>
      </c>
      <c r="P1029" s="34">
        <v>-10242712.18</v>
      </c>
      <c r="Q1029" s="34">
        <v>-10242712.18</v>
      </c>
    </row>
    <row r="1030" spans="1:17" ht="15" thickBot="1" x14ac:dyDescent="0.4">
      <c r="A1030" s="26" t="s">
        <v>50</v>
      </c>
      <c r="B1030" s="26" t="s">
        <v>78</v>
      </c>
      <c r="C1030" s="26">
        <v>403035</v>
      </c>
      <c r="D1030" s="26" t="s">
        <v>905</v>
      </c>
      <c r="E1030" s="34">
        <v>-712181.54</v>
      </c>
      <c r="F1030" s="34">
        <v>-1399507.37</v>
      </c>
      <c r="G1030" s="34">
        <v>-2166104.5</v>
      </c>
      <c r="H1030" s="34">
        <v>-2869476.01</v>
      </c>
      <c r="I1030" s="34">
        <v>-3603235.11</v>
      </c>
      <c r="J1030" s="34">
        <v>-4304703.12</v>
      </c>
      <c r="K1030" s="34">
        <v>-4981858.05</v>
      </c>
      <c r="L1030" s="34">
        <v>-5686969.9000000004</v>
      </c>
      <c r="M1030" s="34">
        <v>-6369093.0099999998</v>
      </c>
      <c r="N1030" s="34">
        <v>-7103430.0599999996</v>
      </c>
      <c r="O1030" s="34">
        <v>-7775547.79</v>
      </c>
      <c r="P1030" s="34">
        <v>-8427755.25</v>
      </c>
      <c r="Q1030" s="34">
        <v>-8427755.25</v>
      </c>
    </row>
    <row r="1031" spans="1:17" ht="15" thickBot="1" x14ac:dyDescent="0.4">
      <c r="A1031" s="26" t="s">
        <v>50</v>
      </c>
      <c r="B1031" s="26" t="s">
        <v>78</v>
      </c>
      <c r="C1031" s="26">
        <v>403040</v>
      </c>
      <c r="D1031" s="26" t="s">
        <v>906</v>
      </c>
      <c r="E1031" s="34">
        <v>0</v>
      </c>
      <c r="F1031" s="34">
        <v>0</v>
      </c>
      <c r="G1031" s="34">
        <v>-5476</v>
      </c>
      <c r="H1031" s="34">
        <v>-20666</v>
      </c>
      <c r="I1031" s="34">
        <v>-20666</v>
      </c>
      <c r="J1031" s="34">
        <v>-28928</v>
      </c>
      <c r="K1031" s="34">
        <v>-35477</v>
      </c>
      <c r="L1031" s="34">
        <v>-36440</v>
      </c>
      <c r="M1031" s="34">
        <v>-37234</v>
      </c>
      <c r="N1031" s="34">
        <v>-37333</v>
      </c>
      <c r="O1031" s="34">
        <v>-37333</v>
      </c>
      <c r="P1031" s="34">
        <v>-38559</v>
      </c>
      <c r="Q1031" s="34">
        <v>-38559</v>
      </c>
    </row>
    <row r="1032" spans="1:17" ht="15" thickBot="1" x14ac:dyDescent="0.4">
      <c r="A1032" s="26" t="s">
        <v>50</v>
      </c>
      <c r="B1032" s="26" t="s">
        <v>78</v>
      </c>
      <c r="C1032" s="26">
        <v>403045</v>
      </c>
      <c r="D1032" s="26" t="s">
        <v>907</v>
      </c>
      <c r="E1032" s="34">
        <v>0</v>
      </c>
      <c r="F1032" s="34">
        <v>-9230.1</v>
      </c>
      <c r="G1032" s="34">
        <v>-9230.1</v>
      </c>
      <c r="H1032" s="34">
        <v>-9230.1</v>
      </c>
      <c r="I1032" s="34">
        <v>-9230.1</v>
      </c>
      <c r="J1032" s="34">
        <v>-9230.1</v>
      </c>
      <c r="K1032" s="34">
        <v>-9230.1</v>
      </c>
      <c r="L1032" s="34">
        <v>-9230.1</v>
      </c>
      <c r="M1032" s="34">
        <v>-9230.1</v>
      </c>
      <c r="N1032" s="34">
        <v>-9230.1</v>
      </c>
      <c r="O1032" s="34">
        <v>-9230.1</v>
      </c>
      <c r="P1032" s="34">
        <v>-12747.1</v>
      </c>
      <c r="Q1032" s="34">
        <v>-12747.1</v>
      </c>
    </row>
    <row r="1033" spans="1:17" ht="15" thickBot="1" x14ac:dyDescent="0.4">
      <c r="A1033" s="26" t="s">
        <v>50</v>
      </c>
      <c r="B1033" s="26" t="s">
        <v>78</v>
      </c>
      <c r="C1033" s="26">
        <v>403050</v>
      </c>
      <c r="D1033" s="26" t="s">
        <v>908</v>
      </c>
      <c r="E1033" s="34">
        <v>0</v>
      </c>
      <c r="F1033" s="34">
        <v>0</v>
      </c>
      <c r="G1033" s="34">
        <v>0</v>
      </c>
      <c r="H1033" s="34">
        <v>0</v>
      </c>
      <c r="I1033" s="34">
        <v>0</v>
      </c>
      <c r="J1033" s="34">
        <v>0</v>
      </c>
      <c r="K1033" s="34">
        <v>0</v>
      </c>
      <c r="L1033" s="34">
        <v>0</v>
      </c>
      <c r="M1033" s="34">
        <v>0</v>
      </c>
      <c r="N1033" s="34">
        <v>0</v>
      </c>
      <c r="O1033" s="34">
        <v>0</v>
      </c>
      <c r="P1033" s="34">
        <v>0</v>
      </c>
      <c r="Q1033" s="34">
        <v>0</v>
      </c>
    </row>
    <row r="1034" spans="1:17" ht="15" thickBot="1" x14ac:dyDescent="0.4">
      <c r="A1034" s="26" t="s">
        <v>50</v>
      </c>
      <c r="B1034" s="26" t="s">
        <v>78</v>
      </c>
      <c r="C1034" s="26">
        <v>403055</v>
      </c>
      <c r="D1034" s="26" t="s">
        <v>909</v>
      </c>
      <c r="E1034" s="34">
        <v>0</v>
      </c>
      <c r="F1034" s="34">
        <v>0</v>
      </c>
      <c r="G1034" s="34">
        <v>0</v>
      </c>
      <c r="H1034" s="34">
        <v>0</v>
      </c>
      <c r="I1034" s="34">
        <v>0</v>
      </c>
      <c r="J1034" s="34">
        <v>0</v>
      </c>
      <c r="K1034" s="34">
        <v>0</v>
      </c>
      <c r="L1034" s="34">
        <v>0</v>
      </c>
      <c r="M1034" s="34">
        <v>0</v>
      </c>
      <c r="N1034" s="34">
        <v>0</v>
      </c>
      <c r="O1034" s="34">
        <v>0</v>
      </c>
      <c r="P1034" s="34">
        <v>0</v>
      </c>
      <c r="Q1034" s="34">
        <v>0</v>
      </c>
    </row>
    <row r="1035" spans="1:17" ht="15" thickBot="1" x14ac:dyDescent="0.4">
      <c r="A1035" s="26" t="s">
        <v>50</v>
      </c>
      <c r="B1035" s="26" t="s">
        <v>78</v>
      </c>
      <c r="C1035" s="26">
        <v>403060</v>
      </c>
      <c r="D1035" s="26" t="s">
        <v>910</v>
      </c>
      <c r="E1035" s="34">
        <v>0</v>
      </c>
      <c r="F1035" s="34">
        <v>0</v>
      </c>
      <c r="G1035" s="34">
        <v>0</v>
      </c>
      <c r="H1035" s="34">
        <v>0</v>
      </c>
      <c r="I1035" s="34">
        <v>0</v>
      </c>
      <c r="J1035" s="34">
        <v>0</v>
      </c>
      <c r="K1035" s="34">
        <v>0</v>
      </c>
      <c r="L1035" s="34">
        <v>0</v>
      </c>
      <c r="M1035" s="34">
        <v>0</v>
      </c>
      <c r="N1035" s="34">
        <v>0</v>
      </c>
      <c r="O1035" s="34">
        <v>0</v>
      </c>
      <c r="P1035" s="34">
        <v>0</v>
      </c>
      <c r="Q1035" s="34">
        <v>0</v>
      </c>
    </row>
    <row r="1036" spans="1:17" ht="15" thickBot="1" x14ac:dyDescent="0.4">
      <c r="A1036" s="26" t="s">
        <v>50</v>
      </c>
      <c r="B1036" s="26" t="s">
        <v>78</v>
      </c>
      <c r="C1036" s="26">
        <v>404005</v>
      </c>
      <c r="D1036" s="26" t="s">
        <v>911</v>
      </c>
      <c r="E1036" s="34">
        <v>-80462.97</v>
      </c>
      <c r="F1036" s="34">
        <v>-11771.02</v>
      </c>
      <c r="G1036" s="34">
        <v>562331.5</v>
      </c>
      <c r="H1036" s="34">
        <v>885308.16</v>
      </c>
      <c r="I1036" s="34">
        <v>897933.25</v>
      </c>
      <c r="J1036" s="34">
        <v>897477.3</v>
      </c>
      <c r="K1036" s="34">
        <v>897234.22</v>
      </c>
      <c r="L1036" s="34">
        <v>896924.61</v>
      </c>
      <c r="M1036" s="34">
        <v>896767.8</v>
      </c>
      <c r="N1036" s="34">
        <v>896487.79</v>
      </c>
      <c r="O1036" s="34">
        <v>896179.3</v>
      </c>
      <c r="P1036" s="34">
        <v>896067.8</v>
      </c>
      <c r="Q1036" s="34">
        <v>896067.8</v>
      </c>
    </row>
    <row r="1037" spans="1:17" ht="15" thickBot="1" x14ac:dyDescent="0.4">
      <c r="A1037" s="26" t="s">
        <v>50</v>
      </c>
      <c r="B1037" s="26" t="s">
        <v>78</v>
      </c>
      <c r="C1037" s="26">
        <v>404010</v>
      </c>
      <c r="D1037" s="26" t="s">
        <v>912</v>
      </c>
      <c r="E1037" s="34">
        <v>-62075.07</v>
      </c>
      <c r="F1037" s="34">
        <v>-8202.1</v>
      </c>
      <c r="G1037" s="34">
        <v>605985.56000000006</v>
      </c>
      <c r="H1037" s="34">
        <v>860914.03</v>
      </c>
      <c r="I1037" s="34">
        <v>869292.75</v>
      </c>
      <c r="J1037" s="34">
        <v>868717.16</v>
      </c>
      <c r="K1037" s="34">
        <v>868381.66</v>
      </c>
      <c r="L1037" s="34">
        <v>867932.1</v>
      </c>
      <c r="M1037" s="34">
        <v>867715.23</v>
      </c>
      <c r="N1037" s="34">
        <v>867489.9</v>
      </c>
      <c r="O1037" s="34">
        <v>867394.16</v>
      </c>
      <c r="P1037" s="34">
        <v>420216.52</v>
      </c>
      <c r="Q1037" s="34">
        <v>420216.52</v>
      </c>
    </row>
    <row r="1038" spans="1:17" ht="15" thickBot="1" x14ac:dyDescent="0.4">
      <c r="A1038" s="26" t="s">
        <v>50</v>
      </c>
      <c r="B1038" s="26" t="s">
        <v>78</v>
      </c>
      <c r="C1038" s="26">
        <v>404015</v>
      </c>
      <c r="D1038" s="26" t="s">
        <v>913</v>
      </c>
      <c r="E1038" s="34">
        <v>139730.32999999999</v>
      </c>
      <c r="F1038" s="34">
        <v>268794.63</v>
      </c>
      <c r="G1038" s="34">
        <v>396347.57</v>
      </c>
      <c r="H1038" s="34">
        <v>493337.99</v>
      </c>
      <c r="I1038" s="34">
        <v>544190.12</v>
      </c>
      <c r="J1038" s="34">
        <v>571513.28</v>
      </c>
      <c r="K1038" s="34">
        <v>593563.43000000005</v>
      </c>
      <c r="L1038" s="34">
        <v>612281.09</v>
      </c>
      <c r="M1038" s="34">
        <v>632268.63</v>
      </c>
      <c r="N1038" s="34">
        <v>660209.44999999995</v>
      </c>
      <c r="O1038" s="34">
        <v>607027.1</v>
      </c>
      <c r="P1038" s="34">
        <v>237801.76</v>
      </c>
      <c r="Q1038" s="34">
        <v>237801.76</v>
      </c>
    </row>
    <row r="1039" spans="1:17" ht="15" thickBot="1" x14ac:dyDescent="0.4">
      <c r="A1039" s="26" t="s">
        <v>50</v>
      </c>
      <c r="B1039" s="26" t="s">
        <v>78</v>
      </c>
      <c r="C1039" s="26">
        <v>404020</v>
      </c>
      <c r="D1039" s="26" t="s">
        <v>913</v>
      </c>
      <c r="E1039" s="34">
        <v>23695.52</v>
      </c>
      <c r="F1039" s="34">
        <v>45860.69</v>
      </c>
      <c r="G1039" s="34">
        <v>67904.33</v>
      </c>
      <c r="H1039" s="34">
        <v>85395.62</v>
      </c>
      <c r="I1039" s="34">
        <v>96561.42</v>
      </c>
      <c r="J1039" s="34">
        <v>104319.78</v>
      </c>
      <c r="K1039" s="34">
        <v>111115.93</v>
      </c>
      <c r="L1039" s="34">
        <v>117628.72</v>
      </c>
      <c r="M1039" s="34">
        <v>124082.9</v>
      </c>
      <c r="N1039" s="34">
        <v>132299.42000000001</v>
      </c>
      <c r="O1039" s="34">
        <v>159506.82</v>
      </c>
      <c r="P1039" s="34">
        <v>215038.32</v>
      </c>
      <c r="Q1039" s="34">
        <v>215038.32</v>
      </c>
    </row>
    <row r="1040" spans="1:17" ht="15" thickBot="1" x14ac:dyDescent="0.4">
      <c r="A1040" s="26" t="s">
        <v>50</v>
      </c>
      <c r="B1040" s="26" t="s">
        <v>78</v>
      </c>
      <c r="C1040" s="26">
        <v>404025</v>
      </c>
      <c r="D1040" s="26" t="s">
        <v>913</v>
      </c>
      <c r="E1040" s="34">
        <v>-11050</v>
      </c>
      <c r="F1040" s="34">
        <v>-14123</v>
      </c>
      <c r="G1040" s="34">
        <v>-25334</v>
      </c>
      <c r="H1040" s="34">
        <v>-41370</v>
      </c>
      <c r="I1040" s="34">
        <v>-60511</v>
      </c>
      <c r="J1040" s="34">
        <v>-63767</v>
      </c>
      <c r="K1040" s="34">
        <v>-66379</v>
      </c>
      <c r="L1040" s="34">
        <v>-65505</v>
      </c>
      <c r="M1040" s="34">
        <v>-62097</v>
      </c>
      <c r="N1040" s="34">
        <v>-39104</v>
      </c>
      <c r="O1040" s="34">
        <v>-300265</v>
      </c>
      <c r="P1040" s="34">
        <v>-294452</v>
      </c>
      <c r="Q1040" s="34">
        <v>-294452</v>
      </c>
    </row>
    <row r="1041" spans="1:17" ht="15" thickBot="1" x14ac:dyDescent="0.4">
      <c r="A1041" s="26" t="s">
        <v>50</v>
      </c>
      <c r="B1041" s="26" t="s">
        <v>78</v>
      </c>
      <c r="C1041" s="26">
        <v>404030</v>
      </c>
      <c r="D1041" s="26" t="s">
        <v>913</v>
      </c>
      <c r="E1041" s="34">
        <v>0</v>
      </c>
      <c r="F1041" s="34">
        <v>0</v>
      </c>
      <c r="G1041" s="34">
        <v>0</v>
      </c>
      <c r="H1041" s="34">
        <v>0</v>
      </c>
      <c r="I1041" s="34">
        <v>0</v>
      </c>
      <c r="J1041" s="34">
        <v>0</v>
      </c>
      <c r="K1041" s="34">
        <v>0</v>
      </c>
      <c r="L1041" s="34">
        <v>0</v>
      </c>
      <c r="M1041" s="34">
        <v>0</v>
      </c>
      <c r="N1041" s="34">
        <v>0</v>
      </c>
      <c r="O1041" s="34">
        <v>0</v>
      </c>
      <c r="P1041" s="34">
        <v>0</v>
      </c>
      <c r="Q1041" s="34">
        <v>0</v>
      </c>
    </row>
    <row r="1042" spans="1:17" ht="15" thickBot="1" x14ac:dyDescent="0.4">
      <c r="A1042" s="26" t="s">
        <v>50</v>
      </c>
      <c r="B1042" s="26" t="s">
        <v>78</v>
      </c>
      <c r="C1042" s="26">
        <v>404035</v>
      </c>
      <c r="D1042" s="26" t="s">
        <v>913</v>
      </c>
      <c r="E1042" s="34">
        <v>228366</v>
      </c>
      <c r="F1042" s="34">
        <v>293310</v>
      </c>
      <c r="G1042" s="34">
        <v>524226</v>
      </c>
      <c r="H1042" s="34">
        <v>856609</v>
      </c>
      <c r="I1042" s="34">
        <v>1254888</v>
      </c>
      <c r="J1042" s="34">
        <v>1323345</v>
      </c>
      <c r="K1042" s="34">
        <v>1376790</v>
      </c>
      <c r="L1042" s="34">
        <v>1359023</v>
      </c>
      <c r="M1042" s="34">
        <v>1288387</v>
      </c>
      <c r="N1042" s="34">
        <v>806751</v>
      </c>
      <c r="O1042" s="34">
        <v>1082013</v>
      </c>
      <c r="P1042" s="34">
        <v>1084460</v>
      </c>
      <c r="Q1042" s="34">
        <v>1084460</v>
      </c>
    </row>
    <row r="1043" spans="1:17" ht="15" thickBot="1" x14ac:dyDescent="0.4">
      <c r="A1043" s="26" t="s">
        <v>50</v>
      </c>
      <c r="B1043" s="26" t="s">
        <v>78</v>
      </c>
      <c r="C1043" s="26">
        <v>404040</v>
      </c>
      <c r="D1043" s="26" t="s">
        <v>914</v>
      </c>
      <c r="E1043" s="34">
        <v>0</v>
      </c>
      <c r="F1043" s="34">
        <v>-10005166.26</v>
      </c>
      <c r="G1043" s="34">
        <v>-10005166.26</v>
      </c>
      <c r="H1043" s="34">
        <v>-10005166.26</v>
      </c>
      <c r="I1043" s="34">
        <v>-10005166.26</v>
      </c>
      <c r="J1043" s="34">
        <v>-10005166.26</v>
      </c>
      <c r="K1043" s="34">
        <v>-10005166.26</v>
      </c>
      <c r="L1043" s="34">
        <v>-10005166.26</v>
      </c>
      <c r="M1043" s="34">
        <v>-10005166.26</v>
      </c>
      <c r="N1043" s="34">
        <v>-10005166.26</v>
      </c>
      <c r="O1043" s="34">
        <v>-10005166.26</v>
      </c>
      <c r="P1043" s="34">
        <v>-10005166.26</v>
      </c>
      <c r="Q1043" s="34">
        <v>-10005166.26</v>
      </c>
    </row>
    <row r="1044" spans="1:17" ht="15" thickBot="1" x14ac:dyDescent="0.4">
      <c r="A1044" s="26" t="s">
        <v>50</v>
      </c>
      <c r="B1044" s="26" t="s">
        <v>78</v>
      </c>
      <c r="C1044" s="26">
        <v>404055</v>
      </c>
      <c r="D1044" s="26" t="s">
        <v>913</v>
      </c>
      <c r="E1044" s="34">
        <v>3861403.63</v>
      </c>
      <c r="F1044" s="34">
        <v>5691095.8600000003</v>
      </c>
      <c r="G1044" s="34">
        <v>6715756.5</v>
      </c>
      <c r="H1044" s="34">
        <v>8460213.1199999992</v>
      </c>
      <c r="I1044" s="34">
        <v>3953141.55</v>
      </c>
      <c r="J1044" s="34">
        <v>1892467.95</v>
      </c>
      <c r="K1044" s="34">
        <v>453244.69</v>
      </c>
      <c r="L1044" s="34">
        <v>-33131.919999999998</v>
      </c>
      <c r="M1044" s="34">
        <v>234441.39</v>
      </c>
      <c r="N1044" s="34">
        <v>760476.02</v>
      </c>
      <c r="O1044" s="34">
        <v>176931.64</v>
      </c>
      <c r="P1044" s="34">
        <v>3390474.36</v>
      </c>
      <c r="Q1044" s="34">
        <v>3390474.36</v>
      </c>
    </row>
    <row r="1045" spans="1:17" ht="15" thickBot="1" x14ac:dyDescent="0.4">
      <c r="A1045" s="26" t="s">
        <v>50</v>
      </c>
      <c r="B1045" s="26" t="s">
        <v>78</v>
      </c>
      <c r="C1045" s="26">
        <v>404060</v>
      </c>
      <c r="D1045" s="26" t="s">
        <v>913</v>
      </c>
      <c r="E1045" s="34">
        <v>-2896110.15</v>
      </c>
      <c r="F1045" s="34">
        <v>-5575974.5999999996</v>
      </c>
      <c r="G1045" s="34">
        <v>-8219216.7300000004</v>
      </c>
      <c r="H1045" s="34">
        <v>-10232657.619999999</v>
      </c>
      <c r="I1045" s="34">
        <v>-11284373.380000001</v>
      </c>
      <c r="J1045" s="34">
        <v>-11845478.279999999</v>
      </c>
      <c r="K1045" s="34">
        <v>-12294937.48</v>
      </c>
      <c r="L1045" s="34">
        <v>-12674043.949999999</v>
      </c>
      <c r="M1045" s="34">
        <v>-13079926.710000001</v>
      </c>
      <c r="N1045" s="34">
        <v>-13656039.24</v>
      </c>
      <c r="O1045" s="34">
        <v>-14575234.77</v>
      </c>
      <c r="P1045" s="34">
        <v>-15389898.970000001</v>
      </c>
      <c r="Q1045" s="34">
        <v>-15389898.970000001</v>
      </c>
    </row>
    <row r="1046" spans="1:17" ht="15" thickBot="1" x14ac:dyDescent="0.4">
      <c r="A1046" s="26" t="s">
        <v>50</v>
      </c>
      <c r="B1046" s="26" t="s">
        <v>78</v>
      </c>
      <c r="C1046" s="26">
        <v>404065</v>
      </c>
      <c r="D1046" s="26" t="s">
        <v>913</v>
      </c>
      <c r="E1046" s="34">
        <v>-224188.89</v>
      </c>
      <c r="F1046" s="34">
        <v>1191880.05</v>
      </c>
      <c r="G1046" s="34">
        <v>1807043.46</v>
      </c>
      <c r="H1046" s="34">
        <v>2339257.84</v>
      </c>
      <c r="I1046" s="34">
        <v>2751084.46</v>
      </c>
      <c r="J1046" s="34">
        <v>3085719.29</v>
      </c>
      <c r="K1046" s="34">
        <v>3394980.57</v>
      </c>
      <c r="L1046" s="34">
        <v>3688641.97</v>
      </c>
      <c r="M1046" s="34">
        <v>3994626.67</v>
      </c>
      <c r="N1046" s="34">
        <v>4368006.9000000004</v>
      </c>
      <c r="O1046" s="34">
        <v>4881675.72</v>
      </c>
      <c r="P1046" s="34">
        <v>5548557.21</v>
      </c>
      <c r="Q1046" s="34">
        <v>5548557.21</v>
      </c>
    </row>
    <row r="1047" spans="1:17" ht="15" thickBot="1" x14ac:dyDescent="0.4">
      <c r="A1047" s="26" t="s">
        <v>50</v>
      </c>
      <c r="B1047" s="26" t="s">
        <v>78</v>
      </c>
      <c r="C1047" s="26">
        <v>404080</v>
      </c>
      <c r="D1047" s="26" t="s">
        <v>2878</v>
      </c>
      <c r="E1047" s="34">
        <v>0</v>
      </c>
      <c r="F1047" s="34">
        <v>-419727.35</v>
      </c>
      <c r="G1047" s="34">
        <v>-616128.81000000006</v>
      </c>
      <c r="H1047" s="34">
        <v>-759261.21</v>
      </c>
      <c r="I1047" s="34">
        <v>-839762.41</v>
      </c>
      <c r="J1047" s="34">
        <v>-885237.84</v>
      </c>
      <c r="K1047" s="34">
        <v>-922017.9</v>
      </c>
      <c r="L1047" s="34">
        <v>-953568.21</v>
      </c>
      <c r="M1047" s="34">
        <v>-987339.08</v>
      </c>
      <c r="N1047" s="34">
        <v>-1031973.16</v>
      </c>
      <c r="O1047" s="34">
        <v>-1033338.23</v>
      </c>
      <c r="P1047" s="34">
        <v>-786412.68</v>
      </c>
      <c r="Q1047" s="34">
        <v>-786412.68</v>
      </c>
    </row>
    <row r="1048" spans="1:17" ht="15" thickBot="1" x14ac:dyDescent="0.4">
      <c r="A1048" s="26" t="s">
        <v>50</v>
      </c>
      <c r="B1048" s="26" t="s">
        <v>78</v>
      </c>
      <c r="C1048" s="26">
        <v>404110</v>
      </c>
      <c r="D1048" s="26" t="s">
        <v>913</v>
      </c>
      <c r="E1048" s="34">
        <v>575632.31999999995</v>
      </c>
      <c r="F1048" s="34">
        <v>-69690.759999999995</v>
      </c>
      <c r="G1048" s="34">
        <v>-102346.35</v>
      </c>
      <c r="H1048" s="34">
        <v>-127224.61</v>
      </c>
      <c r="I1048" s="34">
        <v>-139477.03</v>
      </c>
      <c r="J1048" s="34">
        <v>-145491.22</v>
      </c>
      <c r="K1048" s="34">
        <v>-150079.06</v>
      </c>
      <c r="L1048" s="34">
        <v>-153700.04999999999</v>
      </c>
      <c r="M1048" s="34">
        <v>-157767.57999999999</v>
      </c>
      <c r="N1048" s="34">
        <v>-164056.46</v>
      </c>
      <c r="O1048" s="34">
        <v>-199668.02</v>
      </c>
      <c r="P1048" s="34">
        <v>-304630.55</v>
      </c>
      <c r="Q1048" s="34">
        <v>-304630.55</v>
      </c>
    </row>
    <row r="1049" spans="1:17" ht="15" thickBot="1" x14ac:dyDescent="0.4">
      <c r="A1049" s="26" t="s">
        <v>50</v>
      </c>
      <c r="B1049" s="26" t="s">
        <v>78</v>
      </c>
      <c r="C1049" s="26">
        <v>404120</v>
      </c>
      <c r="D1049" s="26" t="s">
        <v>918</v>
      </c>
      <c r="E1049" s="34">
        <v>-62116.04</v>
      </c>
      <c r="F1049" s="34">
        <v>-116287.44</v>
      </c>
      <c r="G1049" s="34">
        <v>-170597.99</v>
      </c>
      <c r="H1049" s="34">
        <v>-210199.13</v>
      </c>
      <c r="I1049" s="34">
        <v>-232389.2</v>
      </c>
      <c r="J1049" s="34">
        <v>-244799.29</v>
      </c>
      <c r="K1049" s="34">
        <v>-254796.78</v>
      </c>
      <c r="L1049" s="34">
        <v>-263321.03999999998</v>
      </c>
      <c r="M1049" s="34">
        <v>-272438.28999999998</v>
      </c>
      <c r="N1049" s="34">
        <v>-284532.75</v>
      </c>
      <c r="O1049" s="34">
        <v>-300253.87</v>
      </c>
      <c r="P1049" s="34">
        <v>-297012.02</v>
      </c>
      <c r="Q1049" s="34">
        <v>-297012.02</v>
      </c>
    </row>
    <row r="1050" spans="1:17" ht="15" thickBot="1" x14ac:dyDescent="0.4">
      <c r="A1050" s="26" t="s">
        <v>50</v>
      </c>
      <c r="B1050" s="26" t="s">
        <v>78</v>
      </c>
      <c r="C1050" s="26">
        <v>404125</v>
      </c>
      <c r="D1050" s="26" t="s">
        <v>913</v>
      </c>
      <c r="E1050" s="34">
        <v>156030.84</v>
      </c>
      <c r="F1050" s="34">
        <v>292104.95</v>
      </c>
      <c r="G1050" s="34">
        <v>428528.16</v>
      </c>
      <c r="H1050" s="34">
        <v>528003.24</v>
      </c>
      <c r="I1050" s="34">
        <v>583742.37</v>
      </c>
      <c r="J1050" s="34">
        <v>614914.79</v>
      </c>
      <c r="K1050" s="34">
        <v>640027.13</v>
      </c>
      <c r="L1050" s="34">
        <v>661439.11</v>
      </c>
      <c r="M1050" s="34">
        <v>684340.45</v>
      </c>
      <c r="N1050" s="34">
        <v>714720.83</v>
      </c>
      <c r="O1050" s="34">
        <v>770812.34</v>
      </c>
      <c r="P1050" s="34">
        <v>835010.36</v>
      </c>
      <c r="Q1050" s="34">
        <v>835010.36</v>
      </c>
    </row>
    <row r="1051" spans="1:17" ht="15" thickBot="1" x14ac:dyDescent="0.4">
      <c r="A1051" s="26" t="s">
        <v>50</v>
      </c>
      <c r="B1051" s="26" t="s">
        <v>78</v>
      </c>
      <c r="C1051" s="26">
        <v>404130</v>
      </c>
      <c r="D1051" s="26" t="s">
        <v>919</v>
      </c>
      <c r="E1051" s="34">
        <v>32837.06</v>
      </c>
      <c r="F1051" s="34">
        <v>54874.12</v>
      </c>
      <c r="G1051" s="34">
        <v>54874.12</v>
      </c>
      <c r="H1051" s="34">
        <v>54874.12</v>
      </c>
      <c r="I1051" s="34">
        <v>1108269.1200000001</v>
      </c>
      <c r="J1051" s="34">
        <v>1152343.24</v>
      </c>
      <c r="K1051" s="34">
        <v>2205738.2400000002</v>
      </c>
      <c r="L1051" s="34">
        <v>2205738.2400000002</v>
      </c>
      <c r="M1051" s="34">
        <v>2227775.2999999998</v>
      </c>
      <c r="N1051" s="34">
        <v>3281170.3</v>
      </c>
      <c r="O1051" s="34">
        <v>3281170.3</v>
      </c>
      <c r="P1051" s="34">
        <v>3305435.39</v>
      </c>
      <c r="Q1051" s="34">
        <v>3305435.39</v>
      </c>
    </row>
    <row r="1052" spans="1:17" ht="15" thickBot="1" x14ac:dyDescent="0.4">
      <c r="A1052" s="26" t="s">
        <v>50</v>
      </c>
      <c r="B1052" s="26" t="s">
        <v>78</v>
      </c>
      <c r="C1052" s="26">
        <v>404135</v>
      </c>
      <c r="D1052" s="26" t="s">
        <v>913</v>
      </c>
      <c r="E1052" s="34">
        <v>485475.76</v>
      </c>
      <c r="F1052" s="34">
        <v>945829.38</v>
      </c>
      <c r="G1052" s="34">
        <v>1391265.66</v>
      </c>
      <c r="H1052" s="34">
        <v>1670719.9</v>
      </c>
      <c r="I1052" s="34">
        <v>729445.54</v>
      </c>
      <c r="J1052" s="34">
        <v>671311.49</v>
      </c>
      <c r="K1052" s="34">
        <v>-310647.07</v>
      </c>
      <c r="L1052" s="34">
        <v>-392734.82</v>
      </c>
      <c r="M1052" s="34">
        <v>-347180.09</v>
      </c>
      <c r="N1052" s="34">
        <v>-1226621.68</v>
      </c>
      <c r="O1052" s="34">
        <v>-744355.79</v>
      </c>
      <c r="P1052" s="34">
        <v>-187431.24</v>
      </c>
      <c r="Q1052" s="34">
        <v>-187431.24</v>
      </c>
    </row>
    <row r="1053" spans="1:17" ht="15" thickBot="1" x14ac:dyDescent="0.4">
      <c r="A1053" s="26" t="s">
        <v>50</v>
      </c>
      <c r="B1053" s="26" t="s">
        <v>78</v>
      </c>
      <c r="C1053" s="26">
        <v>405055</v>
      </c>
      <c r="D1053" s="26" t="s">
        <v>920</v>
      </c>
      <c r="E1053" s="34">
        <v>-441114.73</v>
      </c>
      <c r="F1053" s="34">
        <v>-868559.49</v>
      </c>
      <c r="G1053" s="34">
        <v>-1287601.6299999999</v>
      </c>
      <c r="H1053" s="34">
        <v>-1670307.63</v>
      </c>
      <c r="I1053" s="34">
        <v>-2019819.86</v>
      </c>
      <c r="J1053" s="34">
        <v>-2273490.16</v>
      </c>
      <c r="K1053" s="34">
        <v>-2446091.83</v>
      </c>
      <c r="L1053" s="34">
        <v>-2579408.86</v>
      </c>
      <c r="M1053" s="34">
        <v>-2699374.01</v>
      </c>
      <c r="N1053" s="34">
        <v>-2821188.06</v>
      </c>
      <c r="O1053" s="34">
        <v>-2980006.77</v>
      </c>
      <c r="P1053" s="34">
        <v>-3219343.35</v>
      </c>
      <c r="Q1053" s="34">
        <v>-3219343.35</v>
      </c>
    </row>
    <row r="1054" spans="1:17" ht="15" thickBot="1" x14ac:dyDescent="0.4">
      <c r="A1054" s="26" t="s">
        <v>50</v>
      </c>
      <c r="B1054" s="26" t="s">
        <v>78</v>
      </c>
      <c r="C1054" s="26">
        <v>405060</v>
      </c>
      <c r="D1054" s="26" t="s">
        <v>921</v>
      </c>
      <c r="E1054" s="34">
        <v>-865.66</v>
      </c>
      <c r="F1054" s="34">
        <v>-1706.24</v>
      </c>
      <c r="G1054" s="34">
        <v>-2546.8200000000002</v>
      </c>
      <c r="H1054" s="34">
        <v>-3387.4</v>
      </c>
      <c r="I1054" s="34">
        <v>-5068.5600000000004</v>
      </c>
      <c r="J1054" s="34">
        <v>-6749.72</v>
      </c>
      <c r="K1054" s="34">
        <v>-8430.8799999999992</v>
      </c>
      <c r="L1054" s="34">
        <v>-10112.040000000001</v>
      </c>
      <c r="M1054" s="34">
        <v>-11793.2</v>
      </c>
      <c r="N1054" s="34">
        <v>-13474.36</v>
      </c>
      <c r="O1054" s="34">
        <v>-15155.52</v>
      </c>
      <c r="P1054" s="34">
        <v>-16836.68</v>
      </c>
      <c r="Q1054" s="34">
        <v>-16836.68</v>
      </c>
    </row>
    <row r="1055" spans="1:17" ht="15" thickBot="1" x14ac:dyDescent="0.4">
      <c r="A1055" s="26" t="s">
        <v>50</v>
      </c>
      <c r="B1055" s="26" t="s">
        <v>78</v>
      </c>
      <c r="C1055" s="26">
        <v>405065</v>
      </c>
      <c r="D1055" s="26" t="s">
        <v>922</v>
      </c>
      <c r="E1055" s="34">
        <v>0</v>
      </c>
      <c r="F1055" s="34">
        <v>0</v>
      </c>
      <c r="G1055" s="34">
        <v>0</v>
      </c>
      <c r="H1055" s="34">
        <v>0</v>
      </c>
      <c r="I1055" s="34">
        <v>-600</v>
      </c>
      <c r="J1055" s="34">
        <v>-600</v>
      </c>
      <c r="K1055" s="34">
        <v>-600</v>
      </c>
      <c r="L1055" s="34">
        <v>-600</v>
      </c>
      <c r="M1055" s="34">
        <v>-600</v>
      </c>
      <c r="N1055" s="34">
        <v>-600</v>
      </c>
      <c r="O1055" s="34">
        <v>-600</v>
      </c>
      <c r="P1055" s="34">
        <v>-600</v>
      </c>
      <c r="Q1055" s="34">
        <v>-600</v>
      </c>
    </row>
    <row r="1056" spans="1:17" ht="15" thickBot="1" x14ac:dyDescent="0.4">
      <c r="A1056" s="26" t="s">
        <v>50</v>
      </c>
      <c r="B1056" s="26" t="s">
        <v>78</v>
      </c>
      <c r="C1056" s="26">
        <v>405075</v>
      </c>
      <c r="D1056" s="26" t="s">
        <v>923</v>
      </c>
      <c r="E1056" s="34">
        <v>-2155</v>
      </c>
      <c r="F1056" s="34">
        <v>-5750</v>
      </c>
      <c r="G1056" s="34">
        <v>-16740</v>
      </c>
      <c r="H1056" s="34">
        <v>-34545</v>
      </c>
      <c r="I1056" s="34">
        <v>-52860</v>
      </c>
      <c r="J1056" s="34">
        <v>-72140</v>
      </c>
      <c r="K1056" s="34">
        <v>-86140</v>
      </c>
      <c r="L1056" s="34">
        <v>-105260</v>
      </c>
      <c r="M1056" s="34">
        <v>-115580</v>
      </c>
      <c r="N1056" s="34">
        <v>-119600</v>
      </c>
      <c r="O1056" s="34">
        <v>-127900</v>
      </c>
      <c r="P1056" s="34">
        <v>-137715</v>
      </c>
      <c r="Q1056" s="34">
        <v>-137715</v>
      </c>
    </row>
    <row r="1057" spans="1:17" ht="15" thickBot="1" x14ac:dyDescent="0.4">
      <c r="A1057" s="26" t="s">
        <v>50</v>
      </c>
      <c r="B1057" s="26" t="s">
        <v>78</v>
      </c>
      <c r="C1057" s="26">
        <v>405080</v>
      </c>
      <c r="D1057" s="26" t="s">
        <v>924</v>
      </c>
      <c r="E1057" s="34">
        <v>-353.64</v>
      </c>
      <c r="F1057" s="34">
        <v>-2368.9</v>
      </c>
      <c r="G1057" s="34">
        <v>-9042.2999999999993</v>
      </c>
      <c r="H1057" s="34">
        <v>-12114</v>
      </c>
      <c r="I1057" s="34">
        <v>-16374.1</v>
      </c>
      <c r="J1057" s="34">
        <v>-18695.8</v>
      </c>
      <c r="K1057" s="34">
        <v>-21099.59</v>
      </c>
      <c r="L1057" s="34">
        <v>-29352.62</v>
      </c>
      <c r="M1057" s="34">
        <v>-30088.86</v>
      </c>
      <c r="N1057" s="34">
        <v>-35762.57</v>
      </c>
      <c r="O1057" s="34">
        <v>-41292.230000000003</v>
      </c>
      <c r="P1057" s="34">
        <v>-45153.67</v>
      </c>
      <c r="Q1057" s="34">
        <v>-45153.67</v>
      </c>
    </row>
    <row r="1058" spans="1:17" ht="15" thickBot="1" x14ac:dyDescent="0.4">
      <c r="A1058" s="26" t="s">
        <v>50</v>
      </c>
      <c r="B1058" s="26" t="s">
        <v>78</v>
      </c>
      <c r="C1058" s="26">
        <v>405085</v>
      </c>
      <c r="D1058" s="26" t="s">
        <v>2879</v>
      </c>
      <c r="E1058" s="34">
        <v>-200</v>
      </c>
      <c r="F1058" s="34">
        <v>-200</v>
      </c>
      <c r="G1058" s="34">
        <v>-250</v>
      </c>
      <c r="H1058" s="34">
        <v>-300</v>
      </c>
      <c r="I1058" s="34">
        <v>-480</v>
      </c>
      <c r="J1058" s="34">
        <v>-610</v>
      </c>
      <c r="K1058" s="34">
        <v>-690</v>
      </c>
      <c r="L1058" s="34">
        <v>-690</v>
      </c>
      <c r="M1058" s="34">
        <v>-690</v>
      </c>
      <c r="N1058" s="34">
        <v>-770</v>
      </c>
      <c r="O1058" s="34">
        <v>-930</v>
      </c>
      <c r="P1058" s="34">
        <v>-1110</v>
      </c>
      <c r="Q1058" s="34">
        <v>-1110</v>
      </c>
    </row>
    <row r="1059" spans="1:17" ht="15" thickBot="1" x14ac:dyDescent="0.4">
      <c r="A1059" s="26" t="s">
        <v>50</v>
      </c>
      <c r="B1059" s="26" t="s">
        <v>78</v>
      </c>
      <c r="C1059" s="26">
        <v>405090</v>
      </c>
      <c r="D1059" s="26" t="s">
        <v>925</v>
      </c>
      <c r="E1059" s="34">
        <v>-1595</v>
      </c>
      <c r="F1059" s="34">
        <v>-2820</v>
      </c>
      <c r="G1059" s="34">
        <v>-5680</v>
      </c>
      <c r="H1059" s="34">
        <v>-11190</v>
      </c>
      <c r="I1059" s="34">
        <v>-16760</v>
      </c>
      <c r="J1059" s="34">
        <v>-23360</v>
      </c>
      <c r="K1059" s="34">
        <v>-28445</v>
      </c>
      <c r="L1059" s="34">
        <v>-35170</v>
      </c>
      <c r="M1059" s="34">
        <v>-41290</v>
      </c>
      <c r="N1059" s="34">
        <v>-47695</v>
      </c>
      <c r="O1059" s="34">
        <v>-52840</v>
      </c>
      <c r="P1059" s="34">
        <v>-59284.4</v>
      </c>
      <c r="Q1059" s="34">
        <v>-59284.4</v>
      </c>
    </row>
    <row r="1060" spans="1:17" ht="15" thickBot="1" x14ac:dyDescent="0.4">
      <c r="A1060" s="26" t="s">
        <v>50</v>
      </c>
      <c r="B1060" s="26" t="s">
        <v>78</v>
      </c>
      <c r="C1060" s="26">
        <v>405100</v>
      </c>
      <c r="D1060" s="26" t="s">
        <v>925</v>
      </c>
      <c r="E1060" s="34">
        <v>-240</v>
      </c>
      <c r="F1060" s="34">
        <v>-330</v>
      </c>
      <c r="G1060" s="34">
        <v>-390</v>
      </c>
      <c r="H1060" s="34">
        <v>-420</v>
      </c>
      <c r="I1060" s="34">
        <v>-510</v>
      </c>
      <c r="J1060" s="34">
        <v>-605</v>
      </c>
      <c r="K1060" s="34">
        <v>-690</v>
      </c>
      <c r="L1060" s="34">
        <v>-750</v>
      </c>
      <c r="M1060" s="34">
        <v>-870</v>
      </c>
      <c r="N1060" s="34">
        <v>-1560</v>
      </c>
      <c r="O1060" s="34">
        <v>-2760</v>
      </c>
      <c r="P1060" s="34">
        <v>-3835</v>
      </c>
      <c r="Q1060" s="34">
        <v>-3835</v>
      </c>
    </row>
    <row r="1061" spans="1:17" ht="15" thickBot="1" x14ac:dyDescent="0.4">
      <c r="A1061" s="26" t="s">
        <v>50</v>
      </c>
      <c r="B1061" s="26" t="s">
        <v>78</v>
      </c>
      <c r="C1061" s="26">
        <v>405105</v>
      </c>
      <c r="D1061" s="26" t="s">
        <v>926</v>
      </c>
      <c r="E1061" s="34">
        <v>-3000</v>
      </c>
      <c r="F1061" s="34">
        <v>-5800</v>
      </c>
      <c r="G1061" s="34">
        <v>-15320</v>
      </c>
      <c r="H1061" s="34">
        <v>-29720</v>
      </c>
      <c r="I1061" s="34">
        <v>-41420</v>
      </c>
      <c r="J1061" s="34">
        <v>-51370</v>
      </c>
      <c r="K1061" s="34">
        <v>-60670</v>
      </c>
      <c r="L1061" s="34">
        <v>-70670</v>
      </c>
      <c r="M1061" s="34">
        <v>-78870</v>
      </c>
      <c r="N1061" s="34">
        <v>-83070</v>
      </c>
      <c r="O1061" s="34">
        <v>-92670</v>
      </c>
      <c r="P1061" s="34">
        <v>-106070</v>
      </c>
      <c r="Q1061" s="34">
        <v>-106070</v>
      </c>
    </row>
    <row r="1062" spans="1:17" ht="15" thickBot="1" x14ac:dyDescent="0.4">
      <c r="A1062" s="26" t="s">
        <v>50</v>
      </c>
      <c r="B1062" s="26" t="s">
        <v>78</v>
      </c>
      <c r="C1062" s="26">
        <v>405110</v>
      </c>
      <c r="D1062" s="26" t="s">
        <v>927</v>
      </c>
      <c r="E1062" s="34">
        <v>-500</v>
      </c>
      <c r="F1062" s="34">
        <v>-1300</v>
      </c>
      <c r="G1062" s="34">
        <v>-1500</v>
      </c>
      <c r="H1062" s="34">
        <v>-1900</v>
      </c>
      <c r="I1062" s="34">
        <v>-2950</v>
      </c>
      <c r="J1062" s="34">
        <v>-3850</v>
      </c>
      <c r="K1062" s="34">
        <v>-4650</v>
      </c>
      <c r="L1062" s="34">
        <v>-5750</v>
      </c>
      <c r="M1062" s="34">
        <v>-5750</v>
      </c>
      <c r="N1062" s="34">
        <v>-5850</v>
      </c>
      <c r="O1062" s="34">
        <v>-6350</v>
      </c>
      <c r="P1062" s="34">
        <v>-6650</v>
      </c>
      <c r="Q1062" s="34">
        <v>-6650</v>
      </c>
    </row>
    <row r="1063" spans="1:17" ht="15" thickBot="1" x14ac:dyDescent="0.4">
      <c r="A1063" s="26" t="s">
        <v>50</v>
      </c>
      <c r="B1063" s="26" t="s">
        <v>78</v>
      </c>
      <c r="C1063" s="26">
        <v>405115</v>
      </c>
      <c r="D1063" s="26" t="s">
        <v>928</v>
      </c>
      <c r="E1063" s="34">
        <v>-51090</v>
      </c>
      <c r="F1063" s="34">
        <v>-100335</v>
      </c>
      <c r="G1063" s="34">
        <v>-146085</v>
      </c>
      <c r="H1063" s="34">
        <v>-194085</v>
      </c>
      <c r="I1063" s="34">
        <v>-239895</v>
      </c>
      <c r="J1063" s="34">
        <v>-286050</v>
      </c>
      <c r="K1063" s="34">
        <v>-324855</v>
      </c>
      <c r="L1063" s="34">
        <v>-360405</v>
      </c>
      <c r="M1063" s="34">
        <v>-396480</v>
      </c>
      <c r="N1063" s="34">
        <v>-429555</v>
      </c>
      <c r="O1063" s="34">
        <v>-468090</v>
      </c>
      <c r="P1063" s="34">
        <v>-512685</v>
      </c>
      <c r="Q1063" s="34">
        <v>-512685</v>
      </c>
    </row>
    <row r="1064" spans="1:17" ht="15" thickBot="1" x14ac:dyDescent="0.4">
      <c r="A1064" s="26" t="s">
        <v>50</v>
      </c>
      <c r="B1064" s="26" t="s">
        <v>78</v>
      </c>
      <c r="C1064" s="26">
        <v>405120</v>
      </c>
      <c r="D1064" s="26" t="s">
        <v>929</v>
      </c>
      <c r="E1064" s="34">
        <v>-1029</v>
      </c>
      <c r="F1064" s="34">
        <v>-1954</v>
      </c>
      <c r="G1064" s="34">
        <v>-3032</v>
      </c>
      <c r="H1064" s="34">
        <v>-4036</v>
      </c>
      <c r="I1064" s="34">
        <v>-5042</v>
      </c>
      <c r="J1064" s="34">
        <v>-6028</v>
      </c>
      <c r="K1064" s="34">
        <v>-7009</v>
      </c>
      <c r="L1064" s="34">
        <v>-7998</v>
      </c>
      <c r="M1064" s="34">
        <v>-8971</v>
      </c>
      <c r="N1064" s="34">
        <v>-9938</v>
      </c>
      <c r="O1064" s="34">
        <v>-10906</v>
      </c>
      <c r="P1064" s="34">
        <v>-11872</v>
      </c>
      <c r="Q1064" s="34">
        <v>-11872</v>
      </c>
    </row>
    <row r="1065" spans="1:17" ht="15" thickBot="1" x14ac:dyDescent="0.4">
      <c r="A1065" s="26" t="s">
        <v>50</v>
      </c>
      <c r="B1065" s="26" t="s">
        <v>78</v>
      </c>
      <c r="C1065" s="26">
        <v>405125</v>
      </c>
      <c r="D1065" s="26" t="s">
        <v>930</v>
      </c>
      <c r="E1065" s="34">
        <v>-15046.29</v>
      </c>
      <c r="F1065" s="34">
        <v>-30092.58</v>
      </c>
      <c r="G1065" s="34">
        <v>-44168.14</v>
      </c>
      <c r="H1065" s="34">
        <v>-58243.7</v>
      </c>
      <c r="I1065" s="34">
        <v>-80381.350000000006</v>
      </c>
      <c r="J1065" s="34">
        <v>-102519</v>
      </c>
      <c r="K1065" s="34">
        <v>-124656.65</v>
      </c>
      <c r="L1065" s="34">
        <v>-146794.29999999999</v>
      </c>
      <c r="M1065" s="34">
        <v>-168931.95</v>
      </c>
      <c r="N1065" s="34">
        <v>-191069.6</v>
      </c>
      <c r="O1065" s="34">
        <v>-213207.25</v>
      </c>
      <c r="P1065" s="34">
        <v>-235344.9</v>
      </c>
      <c r="Q1065" s="34">
        <v>-235344.9</v>
      </c>
    </row>
    <row r="1066" spans="1:17" ht="15" thickBot="1" x14ac:dyDescent="0.4">
      <c r="A1066" s="26" t="s">
        <v>50</v>
      </c>
      <c r="B1066" s="26" t="s">
        <v>78</v>
      </c>
      <c r="C1066" s="26">
        <v>405135</v>
      </c>
      <c r="D1066" s="26" t="s">
        <v>931</v>
      </c>
      <c r="E1066" s="34">
        <v>-6309.21</v>
      </c>
      <c r="F1066" s="34">
        <v>-12618.42</v>
      </c>
      <c r="G1066" s="34">
        <v>-18927.63</v>
      </c>
      <c r="H1066" s="34">
        <v>-25283.54</v>
      </c>
      <c r="I1066" s="34">
        <v>-31639.45</v>
      </c>
      <c r="J1066" s="34">
        <v>-37995.360000000001</v>
      </c>
      <c r="K1066" s="34">
        <v>-44351.27</v>
      </c>
      <c r="L1066" s="34">
        <v>-50707.18</v>
      </c>
      <c r="M1066" s="34">
        <v>-57063.09</v>
      </c>
      <c r="N1066" s="34">
        <v>-63461.27</v>
      </c>
      <c r="O1066" s="34">
        <v>-69859.45</v>
      </c>
      <c r="P1066" s="34">
        <v>-76257.63</v>
      </c>
      <c r="Q1066" s="34">
        <v>-76257.63</v>
      </c>
    </row>
    <row r="1067" spans="1:17" ht="15" thickBot="1" x14ac:dyDescent="0.4">
      <c r="A1067" s="26" t="s">
        <v>50</v>
      </c>
      <c r="B1067" s="26" t="s">
        <v>78</v>
      </c>
      <c r="C1067" s="26">
        <v>405150</v>
      </c>
      <c r="D1067" s="26" t="s">
        <v>932</v>
      </c>
      <c r="E1067" s="34">
        <v>-15287.08</v>
      </c>
      <c r="F1067" s="34">
        <v>-29767.51</v>
      </c>
      <c r="G1067" s="34">
        <v>-45737.37</v>
      </c>
      <c r="H1067" s="34">
        <v>-60703.91</v>
      </c>
      <c r="I1067" s="34">
        <v>-75937.27</v>
      </c>
      <c r="J1067" s="34">
        <v>-91025.32</v>
      </c>
      <c r="K1067" s="34">
        <v>-106284.38</v>
      </c>
      <c r="L1067" s="34">
        <v>-121557.13</v>
      </c>
      <c r="M1067" s="34">
        <v>-136559.13</v>
      </c>
      <c r="N1067" s="34">
        <v>-151506.43</v>
      </c>
      <c r="O1067" s="34">
        <v>-166502.38</v>
      </c>
      <c r="P1067" s="34">
        <v>-181590.93</v>
      </c>
      <c r="Q1067" s="34">
        <v>-181590.93</v>
      </c>
    </row>
    <row r="1068" spans="1:17" ht="15" thickBot="1" x14ac:dyDescent="0.4">
      <c r="A1068" s="26" t="s">
        <v>50</v>
      </c>
      <c r="B1068" s="26" t="s">
        <v>78</v>
      </c>
      <c r="C1068" s="26">
        <v>405155</v>
      </c>
      <c r="D1068" s="26" t="s">
        <v>933</v>
      </c>
      <c r="E1068" s="34">
        <v>-69.5</v>
      </c>
      <c r="F1068" s="34">
        <v>-139</v>
      </c>
      <c r="G1068" s="34">
        <v>-208.5</v>
      </c>
      <c r="H1068" s="34">
        <v>-278</v>
      </c>
      <c r="I1068" s="34">
        <v>-347.5</v>
      </c>
      <c r="J1068" s="34">
        <v>-417</v>
      </c>
      <c r="K1068" s="34">
        <v>-486.5</v>
      </c>
      <c r="L1068" s="34">
        <v>-556</v>
      </c>
      <c r="M1068" s="34">
        <v>-625.5</v>
      </c>
      <c r="N1068" s="34">
        <v>-695</v>
      </c>
      <c r="O1068" s="34">
        <v>-764.5</v>
      </c>
      <c r="P1068" s="34">
        <v>-834</v>
      </c>
      <c r="Q1068" s="34">
        <v>-834</v>
      </c>
    </row>
    <row r="1069" spans="1:17" ht="15" thickBot="1" x14ac:dyDescent="0.4">
      <c r="A1069" s="26" t="s">
        <v>50</v>
      </c>
      <c r="B1069" s="26" t="s">
        <v>78</v>
      </c>
      <c r="C1069" s="26">
        <v>405160</v>
      </c>
      <c r="D1069" s="26" t="s">
        <v>934</v>
      </c>
      <c r="E1069" s="34">
        <v>-9776</v>
      </c>
      <c r="F1069" s="34">
        <v>-24576</v>
      </c>
      <c r="G1069" s="34">
        <v>-35739.440000000002</v>
      </c>
      <c r="H1069" s="34">
        <v>-44251.040000000001</v>
      </c>
      <c r="I1069" s="34">
        <v>-48451.040000000001</v>
      </c>
      <c r="J1069" s="34">
        <v>-54851.040000000001</v>
      </c>
      <c r="K1069" s="34">
        <v>-59751.040000000001</v>
      </c>
      <c r="L1069" s="34">
        <v>-63642.07</v>
      </c>
      <c r="M1069" s="34">
        <v>-68142.070000000007</v>
      </c>
      <c r="N1069" s="34">
        <v>-74942.070000000007</v>
      </c>
      <c r="O1069" s="34">
        <v>-82142.070000000007</v>
      </c>
      <c r="P1069" s="34">
        <v>-87942.07</v>
      </c>
      <c r="Q1069" s="34">
        <v>-87942.07</v>
      </c>
    </row>
    <row r="1070" spans="1:17" ht="15" thickBot="1" x14ac:dyDescent="0.4">
      <c r="A1070" s="26" t="s">
        <v>50</v>
      </c>
      <c r="B1070" s="26" t="s">
        <v>78</v>
      </c>
      <c r="C1070" s="26">
        <v>405170</v>
      </c>
      <c r="D1070" s="26" t="s">
        <v>935</v>
      </c>
      <c r="E1070" s="34">
        <v>-2456</v>
      </c>
      <c r="F1070" s="34">
        <v>-4868</v>
      </c>
      <c r="G1070" s="34">
        <v>-7292</v>
      </c>
      <c r="H1070" s="34">
        <v>-9581</v>
      </c>
      <c r="I1070" s="34">
        <v>-12327</v>
      </c>
      <c r="J1070" s="34">
        <v>-15510</v>
      </c>
      <c r="K1070" s="34">
        <v>-17775</v>
      </c>
      <c r="L1070" s="34">
        <v>-20183</v>
      </c>
      <c r="M1070" s="34">
        <v>-22007</v>
      </c>
      <c r="N1070" s="34">
        <v>-24407</v>
      </c>
      <c r="O1070" s="34">
        <v>-26362</v>
      </c>
      <c r="P1070" s="34">
        <v>-30022</v>
      </c>
      <c r="Q1070" s="34">
        <v>-30022</v>
      </c>
    </row>
    <row r="1071" spans="1:17" ht="15" thickBot="1" x14ac:dyDescent="0.4">
      <c r="A1071" s="26" t="s">
        <v>50</v>
      </c>
      <c r="B1071" s="26" t="s">
        <v>78</v>
      </c>
      <c r="C1071" s="26">
        <v>405210</v>
      </c>
      <c r="D1071" s="26" t="s">
        <v>936</v>
      </c>
      <c r="E1071" s="34">
        <v>0</v>
      </c>
      <c r="F1071" s="34">
        <v>0</v>
      </c>
      <c r="G1071" s="34">
        <v>0</v>
      </c>
      <c r="H1071" s="34">
        <v>0</v>
      </c>
      <c r="I1071" s="34">
        <v>0</v>
      </c>
      <c r="J1071" s="34">
        <v>0</v>
      </c>
      <c r="K1071" s="34">
        <v>0</v>
      </c>
      <c r="L1071" s="34">
        <v>0</v>
      </c>
      <c r="M1071" s="34">
        <v>-172</v>
      </c>
      <c r="N1071" s="34">
        <v>-344</v>
      </c>
      <c r="O1071" s="34">
        <v>-344</v>
      </c>
      <c r="P1071" s="34">
        <v>-344</v>
      </c>
      <c r="Q1071" s="34">
        <v>-344</v>
      </c>
    </row>
    <row r="1072" spans="1:17" ht="15" thickBot="1" x14ac:dyDescent="0.4">
      <c r="A1072" s="26" t="s">
        <v>50</v>
      </c>
      <c r="B1072" s="26" t="s">
        <v>78</v>
      </c>
      <c r="C1072" s="26">
        <v>405215</v>
      </c>
      <c r="D1072" s="26" t="s">
        <v>937</v>
      </c>
      <c r="E1072" s="34">
        <v>-610.65</v>
      </c>
      <c r="F1072" s="34">
        <v>-1221.3</v>
      </c>
      <c r="G1072" s="34">
        <v>-2070.9</v>
      </c>
      <c r="H1072" s="34">
        <v>-2655</v>
      </c>
      <c r="I1072" s="34">
        <v>-3371.85</v>
      </c>
      <c r="J1072" s="34">
        <v>-3982.5</v>
      </c>
      <c r="K1072" s="34">
        <v>-4672.8</v>
      </c>
      <c r="L1072" s="34">
        <v>-5442.75</v>
      </c>
      <c r="M1072" s="34">
        <v>-6159.6</v>
      </c>
      <c r="N1072" s="34">
        <v>-6823.35</v>
      </c>
      <c r="O1072" s="34">
        <v>-7168.5</v>
      </c>
      <c r="P1072" s="34">
        <v>-8177.4</v>
      </c>
      <c r="Q1072" s="34">
        <v>-8177.4</v>
      </c>
    </row>
    <row r="1073" spans="1:17" ht="15" thickBot="1" x14ac:dyDescent="0.4">
      <c r="A1073" s="26" t="s">
        <v>50</v>
      </c>
      <c r="B1073" s="26" t="s">
        <v>78</v>
      </c>
      <c r="C1073" s="26">
        <v>410000</v>
      </c>
      <c r="D1073" s="26" t="s">
        <v>938</v>
      </c>
      <c r="E1073" s="34">
        <v>1941240.66</v>
      </c>
      <c r="F1073" s="34">
        <v>3737200.78</v>
      </c>
      <c r="G1073" s="34">
        <v>5375378.8399999999</v>
      </c>
      <c r="H1073" s="34">
        <v>6536372.1799999997</v>
      </c>
      <c r="I1073" s="34">
        <v>7103698.8200000003</v>
      </c>
      <c r="J1073" s="34">
        <v>7515329.1799999997</v>
      </c>
      <c r="K1073" s="34">
        <v>7852349.5099999998</v>
      </c>
      <c r="L1073" s="34">
        <v>8174132.6299999999</v>
      </c>
      <c r="M1073" s="34">
        <v>8546780.6699999999</v>
      </c>
      <c r="N1073" s="34">
        <v>9338948.2200000007</v>
      </c>
      <c r="O1073" s="34">
        <v>10923692.119999999</v>
      </c>
      <c r="P1073" s="34">
        <v>12899195.699999999</v>
      </c>
      <c r="Q1073" s="34">
        <v>12899195.699999999</v>
      </c>
    </row>
    <row r="1074" spans="1:17" ht="15" thickBot="1" x14ac:dyDescent="0.4">
      <c r="A1074" s="26" t="s">
        <v>50</v>
      </c>
      <c r="B1074" s="26" t="s">
        <v>78</v>
      </c>
      <c r="C1074" s="26">
        <v>410005</v>
      </c>
      <c r="D1074" s="26" t="s">
        <v>939</v>
      </c>
      <c r="E1074" s="34">
        <v>-504796.01</v>
      </c>
      <c r="F1074" s="34">
        <v>-870690.73</v>
      </c>
      <c r="G1074" s="34">
        <v>-1272815.42</v>
      </c>
      <c r="H1074" s="34">
        <v>-1577040.06</v>
      </c>
      <c r="I1074" s="34">
        <v>-1823738.19</v>
      </c>
      <c r="J1074" s="34">
        <v>-2167966.4500000002</v>
      </c>
      <c r="K1074" s="34">
        <v>-2558132.63</v>
      </c>
      <c r="L1074" s="34">
        <v>-2830662.84</v>
      </c>
      <c r="M1074" s="34">
        <v>-3132218.41</v>
      </c>
      <c r="N1074" s="34">
        <v>-3614528.98</v>
      </c>
      <c r="O1074" s="34">
        <v>-3875677.43</v>
      </c>
      <c r="P1074" s="34">
        <v>-4184274.98</v>
      </c>
      <c r="Q1074" s="34">
        <v>-4184274.98</v>
      </c>
    </row>
    <row r="1075" spans="1:17" ht="15" thickBot="1" x14ac:dyDescent="0.4">
      <c r="A1075" s="26" t="s">
        <v>50</v>
      </c>
      <c r="B1075" s="26" t="s">
        <v>78</v>
      </c>
      <c r="C1075" s="26">
        <v>410010</v>
      </c>
      <c r="D1075" s="26" t="s">
        <v>939</v>
      </c>
      <c r="E1075" s="34">
        <v>-96974.59</v>
      </c>
      <c r="F1075" s="34">
        <v>-603423.89</v>
      </c>
      <c r="G1075" s="34">
        <v>-1024253.33</v>
      </c>
      <c r="H1075" s="34">
        <v>-1521647.84</v>
      </c>
      <c r="I1075" s="34">
        <v>-2122981.91</v>
      </c>
      <c r="J1075" s="34">
        <v>-2784192.71</v>
      </c>
      <c r="K1075" s="34">
        <v>-3242453.79</v>
      </c>
      <c r="L1075" s="34">
        <v>-4167662.08</v>
      </c>
      <c r="M1075" s="34">
        <v>-4841724.84</v>
      </c>
      <c r="N1075" s="34">
        <v>-5304141.2</v>
      </c>
      <c r="O1075" s="34">
        <v>-5603531.4199999999</v>
      </c>
      <c r="P1075" s="34">
        <v>-5854745.0199999996</v>
      </c>
      <c r="Q1075" s="34">
        <v>-5854745.0199999996</v>
      </c>
    </row>
    <row r="1076" spans="1:17" ht="15" thickBot="1" x14ac:dyDescent="0.4">
      <c r="A1076" s="26" t="s">
        <v>50</v>
      </c>
      <c r="B1076" s="26" t="s">
        <v>78</v>
      </c>
      <c r="C1076" s="26">
        <v>410015</v>
      </c>
      <c r="D1076" s="26" t="s">
        <v>940</v>
      </c>
      <c r="E1076" s="34">
        <v>-10904</v>
      </c>
      <c r="F1076" s="34">
        <v>-15916</v>
      </c>
      <c r="G1076" s="34">
        <v>-23275</v>
      </c>
      <c r="H1076" s="34">
        <v>-46072</v>
      </c>
      <c r="I1076" s="34">
        <v>-90414</v>
      </c>
      <c r="J1076" s="34">
        <v>-128646</v>
      </c>
      <c r="K1076" s="34">
        <v>-145550</v>
      </c>
      <c r="L1076" s="34">
        <v>-164983</v>
      </c>
      <c r="M1076" s="34">
        <v>-175635</v>
      </c>
      <c r="N1076" s="34">
        <v>-177972</v>
      </c>
      <c r="O1076" s="34">
        <v>-184245</v>
      </c>
      <c r="P1076" s="34">
        <v>-187983</v>
      </c>
      <c r="Q1076" s="34">
        <v>-187983</v>
      </c>
    </row>
    <row r="1077" spans="1:17" ht="15" thickBot="1" x14ac:dyDescent="0.4">
      <c r="A1077" s="26" t="s">
        <v>50</v>
      </c>
      <c r="B1077" s="26" t="s">
        <v>78</v>
      </c>
      <c r="C1077" s="26">
        <v>410020</v>
      </c>
      <c r="D1077" s="26" t="s">
        <v>940</v>
      </c>
      <c r="E1077" s="34">
        <v>0</v>
      </c>
      <c r="F1077" s="34">
        <v>0</v>
      </c>
      <c r="G1077" s="34">
        <v>-820</v>
      </c>
      <c r="H1077" s="34">
        <v>-820</v>
      </c>
      <c r="I1077" s="34">
        <v>-820</v>
      </c>
      <c r="J1077" s="34">
        <v>-820</v>
      </c>
      <c r="K1077" s="34">
        <v>-2619</v>
      </c>
      <c r="L1077" s="34">
        <v>-4418</v>
      </c>
      <c r="M1077" s="34">
        <v>-4418</v>
      </c>
      <c r="N1077" s="34">
        <v>-4418</v>
      </c>
      <c r="O1077" s="34">
        <v>-4418</v>
      </c>
      <c r="P1077" s="34">
        <v>-4418</v>
      </c>
      <c r="Q1077" s="34">
        <v>-4418</v>
      </c>
    </row>
    <row r="1078" spans="1:17" ht="15" thickBot="1" x14ac:dyDescent="0.4">
      <c r="A1078" s="26" t="s">
        <v>50</v>
      </c>
      <c r="B1078" s="26" t="s">
        <v>78</v>
      </c>
      <c r="C1078" s="26">
        <v>410025</v>
      </c>
      <c r="D1078" s="26" t="s">
        <v>940</v>
      </c>
      <c r="E1078" s="34">
        <v>-411184</v>
      </c>
      <c r="F1078" s="34">
        <v>-682425</v>
      </c>
      <c r="G1078" s="34">
        <v>-887937</v>
      </c>
      <c r="H1078" s="34">
        <v>-1071448</v>
      </c>
      <c r="I1078" s="34">
        <v>-1227204</v>
      </c>
      <c r="J1078" s="34">
        <v>-1441403</v>
      </c>
      <c r="K1078" s="34">
        <v>-1528470</v>
      </c>
      <c r="L1078" s="34">
        <v>-1675626</v>
      </c>
      <c r="M1078" s="34">
        <v>-1847188</v>
      </c>
      <c r="N1078" s="34">
        <v>-2182564</v>
      </c>
      <c r="O1078" s="34">
        <v>-2567281</v>
      </c>
      <c r="P1078" s="34">
        <v>-2958234</v>
      </c>
      <c r="Q1078" s="34">
        <v>-2958234</v>
      </c>
    </row>
    <row r="1079" spans="1:17" ht="15" thickBot="1" x14ac:dyDescent="0.4">
      <c r="A1079" s="26" t="s">
        <v>50</v>
      </c>
      <c r="B1079" s="26" t="s">
        <v>78</v>
      </c>
      <c r="C1079" s="26">
        <v>410030</v>
      </c>
      <c r="D1079" s="26" t="s">
        <v>940</v>
      </c>
      <c r="E1079" s="34">
        <v>-93553</v>
      </c>
      <c r="F1079" s="34">
        <v>-182970</v>
      </c>
      <c r="G1079" s="34">
        <v>-250703</v>
      </c>
      <c r="H1079" s="34">
        <v>-310672</v>
      </c>
      <c r="I1079" s="34">
        <v>-425599</v>
      </c>
      <c r="J1079" s="34">
        <v>-501547</v>
      </c>
      <c r="K1079" s="34">
        <v>-547569</v>
      </c>
      <c r="L1079" s="34">
        <v>-642554</v>
      </c>
      <c r="M1079" s="34">
        <v>-692558</v>
      </c>
      <c r="N1079" s="34">
        <v>-766407</v>
      </c>
      <c r="O1079" s="34">
        <v>-875069</v>
      </c>
      <c r="P1079" s="34">
        <v>-992827</v>
      </c>
      <c r="Q1079" s="34">
        <v>-992827</v>
      </c>
    </row>
    <row r="1080" spans="1:17" ht="15" thickBot="1" x14ac:dyDescent="0.4">
      <c r="A1080" s="26" t="s">
        <v>50</v>
      </c>
      <c r="B1080" s="26" t="s">
        <v>78</v>
      </c>
      <c r="C1080" s="26">
        <v>410035</v>
      </c>
      <c r="D1080" s="26" t="s">
        <v>940</v>
      </c>
      <c r="E1080" s="34">
        <v>-14097</v>
      </c>
      <c r="F1080" s="34">
        <v>-14097</v>
      </c>
      <c r="G1080" s="34">
        <v>-17046</v>
      </c>
      <c r="H1080" s="34">
        <v>-20195</v>
      </c>
      <c r="I1080" s="34">
        <v>-23144</v>
      </c>
      <c r="J1080" s="34">
        <v>-26022</v>
      </c>
      <c r="K1080" s="34">
        <v>-26022</v>
      </c>
      <c r="L1080" s="34">
        <v>-37688</v>
      </c>
      <c r="M1080" s="34">
        <v>-37688</v>
      </c>
      <c r="N1080" s="34">
        <v>-41918</v>
      </c>
      <c r="O1080" s="34">
        <v>-41918</v>
      </c>
      <c r="P1080" s="34">
        <v>-51016</v>
      </c>
      <c r="Q1080" s="34">
        <v>-51016</v>
      </c>
    </row>
    <row r="1081" spans="1:17" ht="15" thickBot="1" x14ac:dyDescent="0.4">
      <c r="A1081" s="26" t="s">
        <v>50</v>
      </c>
      <c r="B1081" s="26" t="s">
        <v>78</v>
      </c>
      <c r="C1081" s="26">
        <v>410040</v>
      </c>
      <c r="D1081" s="26" t="s">
        <v>940</v>
      </c>
      <c r="E1081" s="34">
        <v>0</v>
      </c>
      <c r="F1081" s="34">
        <v>0</v>
      </c>
      <c r="G1081" s="34">
        <v>-1065</v>
      </c>
      <c r="H1081" s="34">
        <v>-1065</v>
      </c>
      <c r="I1081" s="34">
        <v>-1814</v>
      </c>
      <c r="J1081" s="34">
        <v>-1814</v>
      </c>
      <c r="K1081" s="34">
        <v>-3313</v>
      </c>
      <c r="L1081" s="34">
        <v>-5516</v>
      </c>
      <c r="M1081" s="34">
        <v>-5516</v>
      </c>
      <c r="N1081" s="34">
        <v>-5639</v>
      </c>
      <c r="O1081" s="34">
        <v>-5639</v>
      </c>
      <c r="P1081" s="34">
        <v>-5639</v>
      </c>
      <c r="Q1081" s="34">
        <v>-5639</v>
      </c>
    </row>
    <row r="1082" spans="1:17" ht="15" thickBot="1" x14ac:dyDescent="0.4">
      <c r="A1082" s="26" t="s">
        <v>50</v>
      </c>
      <c r="B1082" s="26" t="s">
        <v>78</v>
      </c>
      <c r="C1082" s="26">
        <v>410045</v>
      </c>
      <c r="D1082" s="26" t="s">
        <v>940</v>
      </c>
      <c r="E1082" s="34">
        <v>0</v>
      </c>
      <c r="F1082" s="34">
        <v>-1988</v>
      </c>
      <c r="G1082" s="34">
        <v>-1988</v>
      </c>
      <c r="H1082" s="34">
        <v>-1988</v>
      </c>
      <c r="I1082" s="34">
        <v>-1988</v>
      </c>
      <c r="J1082" s="34">
        <v>-1988</v>
      </c>
      <c r="K1082" s="34">
        <v>-1988</v>
      </c>
      <c r="L1082" s="34">
        <v>-1988</v>
      </c>
      <c r="M1082" s="34">
        <v>-5297</v>
      </c>
      <c r="N1082" s="34">
        <v>-5297</v>
      </c>
      <c r="O1082" s="34">
        <v>-5541</v>
      </c>
      <c r="P1082" s="34">
        <v>-5541</v>
      </c>
      <c r="Q1082" s="34">
        <v>-5541</v>
      </c>
    </row>
    <row r="1083" spans="1:17" ht="15" thickBot="1" x14ac:dyDescent="0.4">
      <c r="A1083" s="26" t="s">
        <v>50</v>
      </c>
      <c r="B1083" s="26" t="s">
        <v>78</v>
      </c>
      <c r="C1083" s="26">
        <v>410050</v>
      </c>
      <c r="D1083" s="26" t="s">
        <v>940</v>
      </c>
      <c r="E1083" s="34">
        <v>0</v>
      </c>
      <c r="F1083" s="34">
        <v>-2273</v>
      </c>
      <c r="G1083" s="34">
        <v>-6934</v>
      </c>
      <c r="H1083" s="34">
        <v>-14519</v>
      </c>
      <c r="I1083" s="34">
        <v>-18437</v>
      </c>
      <c r="J1083" s="34">
        <v>-19337</v>
      </c>
      <c r="K1083" s="34">
        <v>-22672</v>
      </c>
      <c r="L1083" s="34">
        <v>-27769</v>
      </c>
      <c r="M1083" s="34">
        <v>-33401</v>
      </c>
      <c r="N1083" s="34">
        <v>-33401</v>
      </c>
      <c r="O1083" s="34">
        <v>-33401</v>
      </c>
      <c r="P1083" s="34">
        <v>-34586</v>
      </c>
      <c r="Q1083" s="34">
        <v>-34586</v>
      </c>
    </row>
    <row r="1084" spans="1:17" ht="15" thickBot="1" x14ac:dyDescent="0.4">
      <c r="A1084" s="26" t="s">
        <v>50</v>
      </c>
      <c r="B1084" s="26" t="s">
        <v>78</v>
      </c>
      <c r="C1084" s="26">
        <v>410055</v>
      </c>
      <c r="D1084" s="26" t="s">
        <v>941</v>
      </c>
      <c r="E1084" s="34">
        <v>-124.12</v>
      </c>
      <c r="F1084" s="34">
        <v>-124.12</v>
      </c>
      <c r="G1084" s="34">
        <v>-124.12</v>
      </c>
      <c r="H1084" s="34">
        <v>-324.12</v>
      </c>
      <c r="I1084" s="34">
        <v>-384.12</v>
      </c>
      <c r="J1084" s="34">
        <v>-579.12</v>
      </c>
      <c r="K1084" s="34">
        <v>-579.12</v>
      </c>
      <c r="L1084" s="34">
        <v>-579.12</v>
      </c>
      <c r="M1084" s="34">
        <v>-579.12</v>
      </c>
      <c r="N1084" s="34">
        <v>-579.12</v>
      </c>
      <c r="O1084" s="34">
        <v>-899522.74</v>
      </c>
      <c r="P1084" s="34">
        <v>-1756342.74</v>
      </c>
      <c r="Q1084" s="34">
        <v>-1756342.74</v>
      </c>
    </row>
    <row r="1085" spans="1:17" ht="15" thickBot="1" x14ac:dyDescent="0.4">
      <c r="A1085" s="26" t="s">
        <v>50</v>
      </c>
      <c r="B1085" s="26" t="s">
        <v>78</v>
      </c>
      <c r="C1085" s="26">
        <v>410060</v>
      </c>
      <c r="D1085" s="26" t="s">
        <v>942</v>
      </c>
      <c r="E1085" s="34">
        <v>-6917.62</v>
      </c>
      <c r="F1085" s="34">
        <v>-13835.24</v>
      </c>
      <c r="G1085" s="34">
        <v>-20752.86</v>
      </c>
      <c r="H1085" s="34">
        <v>-27670.48</v>
      </c>
      <c r="I1085" s="34">
        <v>-34588.1</v>
      </c>
      <c r="J1085" s="34">
        <v>-41505.72</v>
      </c>
      <c r="K1085" s="34">
        <v>-48423.34</v>
      </c>
      <c r="L1085" s="34">
        <v>-55751.76</v>
      </c>
      <c r="M1085" s="34">
        <v>-62874.78</v>
      </c>
      <c r="N1085" s="34">
        <v>-69997.8</v>
      </c>
      <c r="O1085" s="34">
        <v>-77120.820000000007</v>
      </c>
      <c r="P1085" s="34">
        <v>-84243.839999999997</v>
      </c>
      <c r="Q1085" s="34">
        <v>-84243.839999999997</v>
      </c>
    </row>
    <row r="1086" spans="1:17" ht="15" thickBot="1" x14ac:dyDescent="0.4">
      <c r="A1086" s="26" t="s">
        <v>50</v>
      </c>
      <c r="B1086" s="26" t="s">
        <v>78</v>
      </c>
      <c r="C1086" s="26">
        <v>410065</v>
      </c>
      <c r="D1086" s="26" t="s">
        <v>943</v>
      </c>
      <c r="E1086" s="34">
        <v>-44700</v>
      </c>
      <c r="F1086" s="34">
        <v>-89400</v>
      </c>
      <c r="G1086" s="34">
        <v>-130747.5</v>
      </c>
      <c r="H1086" s="34">
        <v>-174330</v>
      </c>
      <c r="I1086" s="34">
        <v>-217912.5</v>
      </c>
      <c r="J1086" s="34">
        <v>-261495</v>
      </c>
      <c r="K1086" s="34">
        <v>-305077.5</v>
      </c>
      <c r="L1086" s="34">
        <v>-348660</v>
      </c>
      <c r="M1086" s="34">
        <v>-392242.5</v>
      </c>
      <c r="N1086" s="34">
        <v>-435825</v>
      </c>
      <c r="O1086" s="34">
        <v>-479407.5</v>
      </c>
      <c r="P1086" s="34">
        <v>-522990</v>
      </c>
      <c r="Q1086" s="34">
        <v>-522990</v>
      </c>
    </row>
    <row r="1087" spans="1:17" ht="15" thickBot="1" x14ac:dyDescent="0.4">
      <c r="A1087" s="26" t="s">
        <v>50</v>
      </c>
      <c r="B1087" s="26" t="s">
        <v>78</v>
      </c>
      <c r="C1087" s="26">
        <v>410070</v>
      </c>
      <c r="D1087" s="26" t="s">
        <v>944</v>
      </c>
      <c r="E1087" s="34">
        <v>-788.34</v>
      </c>
      <c r="F1087" s="34">
        <v>-1576.68</v>
      </c>
      <c r="G1087" s="34">
        <v>-2365.02</v>
      </c>
      <c r="H1087" s="34">
        <v>-3153.36</v>
      </c>
      <c r="I1087" s="34">
        <v>-3941.7</v>
      </c>
      <c r="J1087" s="34">
        <v>-4730.04</v>
      </c>
      <c r="K1087" s="34">
        <v>-4730.04</v>
      </c>
      <c r="L1087" s="34">
        <v>-4730.04</v>
      </c>
      <c r="M1087" s="34">
        <v>-4730.04</v>
      </c>
      <c r="N1087" s="34">
        <v>-4730.04</v>
      </c>
      <c r="O1087" s="34">
        <v>-4730.04</v>
      </c>
      <c r="P1087" s="34">
        <v>-4730.04</v>
      </c>
      <c r="Q1087" s="34">
        <v>-4730.04</v>
      </c>
    </row>
    <row r="1088" spans="1:17" ht="15" thickBot="1" x14ac:dyDescent="0.4">
      <c r="A1088" s="26" t="s">
        <v>50</v>
      </c>
      <c r="B1088" s="26" t="s">
        <v>78</v>
      </c>
      <c r="C1088" s="26">
        <v>410075</v>
      </c>
      <c r="D1088" s="26" t="s">
        <v>945</v>
      </c>
      <c r="E1088" s="34">
        <v>-29386.799999999999</v>
      </c>
      <c r="F1088" s="34">
        <v>-31638.37</v>
      </c>
      <c r="G1088" s="34">
        <v>-35817.919999999998</v>
      </c>
      <c r="H1088" s="34">
        <v>-51439.76</v>
      </c>
      <c r="I1088" s="34">
        <v>-125577.1</v>
      </c>
      <c r="J1088" s="34">
        <v>-207617.1</v>
      </c>
      <c r="K1088" s="34">
        <v>-239978.51</v>
      </c>
      <c r="L1088" s="34">
        <v>-270920</v>
      </c>
      <c r="M1088" s="34">
        <v>-294545.53999999998</v>
      </c>
      <c r="N1088" s="34">
        <v>-308383.64</v>
      </c>
      <c r="O1088" s="34">
        <v>-355504.17</v>
      </c>
      <c r="P1088" s="34">
        <v>-364734.87</v>
      </c>
      <c r="Q1088" s="34">
        <v>-364734.87</v>
      </c>
    </row>
    <row r="1089" spans="1:17" ht="15" thickBot="1" x14ac:dyDescent="0.4">
      <c r="A1089" s="26" t="s">
        <v>50</v>
      </c>
      <c r="B1089" s="26" t="s">
        <v>78</v>
      </c>
      <c r="C1089" s="26">
        <v>410085</v>
      </c>
      <c r="D1089" s="26" t="s">
        <v>945</v>
      </c>
      <c r="E1089" s="34">
        <v>-5107755.54</v>
      </c>
      <c r="F1089" s="34">
        <v>-9284011.0299999993</v>
      </c>
      <c r="G1089" s="34">
        <v>-12651857.27</v>
      </c>
      <c r="H1089" s="34">
        <v>-14333993.779999999</v>
      </c>
      <c r="I1089" s="34">
        <v>-15596698.07</v>
      </c>
      <c r="J1089" s="34">
        <v>-16846969.579999998</v>
      </c>
      <c r="K1089" s="34">
        <v>-19817399.640000001</v>
      </c>
      <c r="L1089" s="34">
        <v>-22999988.100000001</v>
      </c>
      <c r="M1089" s="34">
        <v>-24427166.829999998</v>
      </c>
      <c r="N1089" s="34">
        <v>-25862613.469999999</v>
      </c>
      <c r="O1089" s="34">
        <v>-27538711.129999999</v>
      </c>
      <c r="P1089" s="34">
        <v>-28837044.890000001</v>
      </c>
      <c r="Q1089" s="34">
        <v>-28837044.890000001</v>
      </c>
    </row>
    <row r="1090" spans="1:17" ht="15" thickBot="1" x14ac:dyDescent="0.4">
      <c r="A1090" s="26" t="s">
        <v>50</v>
      </c>
      <c r="B1090" s="26" t="s">
        <v>78</v>
      </c>
      <c r="C1090" s="26">
        <v>410090</v>
      </c>
      <c r="D1090" s="26" t="s">
        <v>946</v>
      </c>
      <c r="E1090" s="34">
        <v>-1114715</v>
      </c>
      <c r="F1090" s="34">
        <v>-2229430</v>
      </c>
      <c r="G1090" s="34">
        <v>-3344145</v>
      </c>
      <c r="H1090" s="34">
        <v>-4609555</v>
      </c>
      <c r="I1090" s="34">
        <v>-5784707.1500000004</v>
      </c>
      <c r="J1090" s="34">
        <v>-6942117.1500000004</v>
      </c>
      <c r="K1090" s="34">
        <v>-8099527.1500000004</v>
      </c>
      <c r="L1090" s="34">
        <v>-9256937.1500000004</v>
      </c>
      <c r="M1090" s="34">
        <v>-10414347.15</v>
      </c>
      <c r="N1090" s="34">
        <v>-11571757.15</v>
      </c>
      <c r="O1090" s="34">
        <v>-12729167.15</v>
      </c>
      <c r="P1090" s="34">
        <v>-13886577.15</v>
      </c>
      <c r="Q1090" s="34">
        <v>-13886577.15</v>
      </c>
    </row>
    <row r="1091" spans="1:17" ht="15" thickBot="1" x14ac:dyDescent="0.4">
      <c r="A1091" s="26" t="s">
        <v>50</v>
      </c>
      <c r="B1091" s="26" t="s">
        <v>78</v>
      </c>
      <c r="C1091" s="26">
        <v>410095</v>
      </c>
      <c r="D1091" s="26" t="s">
        <v>946</v>
      </c>
      <c r="E1091" s="34">
        <v>0</v>
      </c>
      <c r="F1091" s="34">
        <v>0</v>
      </c>
      <c r="G1091" s="34">
        <v>0</v>
      </c>
      <c r="H1091" s="34">
        <v>0</v>
      </c>
      <c r="I1091" s="34">
        <v>-2481.73</v>
      </c>
      <c r="J1091" s="34">
        <v>-26044.57</v>
      </c>
      <c r="K1091" s="34">
        <v>-62518.239999999998</v>
      </c>
      <c r="L1091" s="34">
        <v>-98991.91</v>
      </c>
      <c r="M1091" s="34">
        <v>-134289.01</v>
      </c>
      <c r="N1091" s="34">
        <v>-170762.68</v>
      </c>
      <c r="O1091" s="34">
        <v>-206059.78</v>
      </c>
      <c r="P1091" s="34">
        <v>-242533.45</v>
      </c>
      <c r="Q1091" s="34">
        <v>-242533.45</v>
      </c>
    </row>
    <row r="1092" spans="1:17" ht="15" thickBot="1" x14ac:dyDescent="0.4">
      <c r="A1092" s="26" t="s">
        <v>50</v>
      </c>
      <c r="B1092" s="26" t="s">
        <v>78</v>
      </c>
      <c r="C1092" s="26">
        <v>410100</v>
      </c>
      <c r="D1092" s="26" t="s">
        <v>940</v>
      </c>
      <c r="E1092" s="34">
        <v>-43608</v>
      </c>
      <c r="F1092" s="34">
        <v>-43608</v>
      </c>
      <c r="G1092" s="34">
        <v>-43608</v>
      </c>
      <c r="H1092" s="34">
        <v>-87216</v>
      </c>
      <c r="I1092" s="34">
        <v>-86772</v>
      </c>
      <c r="J1092" s="34">
        <v>-86772</v>
      </c>
      <c r="K1092" s="34">
        <v>-130380</v>
      </c>
      <c r="L1092" s="34">
        <v>-130380</v>
      </c>
      <c r="M1092" s="34">
        <v>-130380</v>
      </c>
      <c r="N1092" s="34">
        <v>-130380</v>
      </c>
      <c r="O1092" s="34">
        <v>-173988</v>
      </c>
      <c r="P1092" s="34">
        <v>-173988</v>
      </c>
      <c r="Q1092" s="34">
        <v>-173988</v>
      </c>
    </row>
    <row r="1093" spans="1:17" ht="15" thickBot="1" x14ac:dyDescent="0.4">
      <c r="A1093" s="26" t="s">
        <v>50</v>
      </c>
      <c r="B1093" s="26" t="s">
        <v>78</v>
      </c>
      <c r="C1093" s="26">
        <v>410105</v>
      </c>
      <c r="D1093" s="26" t="s">
        <v>947</v>
      </c>
      <c r="E1093" s="34">
        <v>-14903.28</v>
      </c>
      <c r="F1093" s="34">
        <v>-30101.56</v>
      </c>
      <c r="G1093" s="34">
        <v>-45594.84</v>
      </c>
      <c r="H1093" s="34">
        <v>-61899.38</v>
      </c>
      <c r="I1093" s="34">
        <v>-76822.66</v>
      </c>
      <c r="J1093" s="34">
        <v>-91189.68</v>
      </c>
      <c r="K1093" s="34">
        <v>-106092.96</v>
      </c>
      <c r="L1093" s="34">
        <v>-121305.98</v>
      </c>
      <c r="M1093" s="34">
        <v>-136371.5</v>
      </c>
      <c r="N1093" s="34">
        <v>-152580.15</v>
      </c>
      <c r="O1093" s="34">
        <v>-168324.17</v>
      </c>
      <c r="P1093" s="34">
        <v>-183662.56</v>
      </c>
      <c r="Q1093" s="34">
        <v>-183662.56</v>
      </c>
    </row>
    <row r="1094" spans="1:17" ht="15" thickBot="1" x14ac:dyDescent="0.4">
      <c r="A1094" s="26" t="s">
        <v>50</v>
      </c>
      <c r="B1094" s="26" t="s">
        <v>78</v>
      </c>
      <c r="C1094" s="26">
        <v>410110</v>
      </c>
      <c r="D1094" s="26" t="s">
        <v>940</v>
      </c>
      <c r="E1094" s="34">
        <v>-1250</v>
      </c>
      <c r="F1094" s="34">
        <v>-2750</v>
      </c>
      <c r="G1094" s="34">
        <v>-4250</v>
      </c>
      <c r="H1094" s="34">
        <v>-6000</v>
      </c>
      <c r="I1094" s="34">
        <v>-7750</v>
      </c>
      <c r="J1094" s="34">
        <v>-9500</v>
      </c>
      <c r="K1094" s="34">
        <v>-11250</v>
      </c>
      <c r="L1094" s="34">
        <v>-13000</v>
      </c>
      <c r="M1094" s="34">
        <v>-14750</v>
      </c>
      <c r="N1094" s="34">
        <v>-16500</v>
      </c>
      <c r="O1094" s="34">
        <v>-18250</v>
      </c>
      <c r="P1094" s="34">
        <v>-19750</v>
      </c>
      <c r="Q1094" s="34">
        <v>-19750</v>
      </c>
    </row>
    <row r="1095" spans="1:17" ht="15" thickBot="1" x14ac:dyDescent="0.4">
      <c r="A1095" s="26" t="s">
        <v>50</v>
      </c>
      <c r="B1095" s="26" t="s">
        <v>78</v>
      </c>
      <c r="C1095" s="26">
        <v>410115</v>
      </c>
      <c r="D1095" s="26" t="s">
        <v>948</v>
      </c>
      <c r="E1095" s="34">
        <v>-2915</v>
      </c>
      <c r="F1095" s="34">
        <v>-5830</v>
      </c>
      <c r="G1095" s="34">
        <v>-18698.38</v>
      </c>
      <c r="H1095" s="34">
        <v>-21800.15</v>
      </c>
      <c r="I1095" s="34">
        <v>-24901.919999999998</v>
      </c>
      <c r="J1095" s="34">
        <v>-28003.69</v>
      </c>
      <c r="K1095" s="34">
        <v>-31105.46</v>
      </c>
      <c r="L1095" s="34">
        <v>-34207.230000000003</v>
      </c>
      <c r="M1095" s="34">
        <v>-37309</v>
      </c>
      <c r="N1095" s="34">
        <v>-40410.769999999997</v>
      </c>
      <c r="O1095" s="34">
        <v>-43512.54</v>
      </c>
      <c r="P1095" s="34">
        <v>-46614.31</v>
      </c>
      <c r="Q1095" s="34">
        <v>-46614.31</v>
      </c>
    </row>
    <row r="1096" spans="1:17" ht="15" thickBot="1" x14ac:dyDescent="0.4">
      <c r="A1096" s="26" t="s">
        <v>50</v>
      </c>
      <c r="B1096" s="26" t="s">
        <v>78</v>
      </c>
      <c r="C1096" s="26">
        <v>410120</v>
      </c>
      <c r="D1096" s="26" t="s">
        <v>949</v>
      </c>
      <c r="E1096" s="34">
        <v>-825.23</v>
      </c>
      <c r="F1096" s="34">
        <v>-1666.83</v>
      </c>
      <c r="G1096" s="34">
        <v>-2524.16</v>
      </c>
      <c r="H1096" s="34">
        <v>-3410.52</v>
      </c>
      <c r="I1096" s="34">
        <v>-4262.7</v>
      </c>
      <c r="J1096" s="34">
        <v>-5144.5600000000004</v>
      </c>
      <c r="K1096" s="34">
        <v>-6003.25</v>
      </c>
      <c r="L1096" s="34">
        <v>-6856.18</v>
      </c>
      <c r="M1096" s="34">
        <v>-7717.68</v>
      </c>
      <c r="N1096" s="34">
        <v>-8576.09</v>
      </c>
      <c r="O1096" s="34">
        <v>-9460.81</v>
      </c>
      <c r="P1096" s="34">
        <v>-10343.89</v>
      </c>
      <c r="Q1096" s="34">
        <v>-10343.89</v>
      </c>
    </row>
    <row r="1097" spans="1:17" ht="15" thickBot="1" x14ac:dyDescent="0.4">
      <c r="A1097" s="26" t="s">
        <v>50</v>
      </c>
      <c r="B1097" s="26" t="s">
        <v>78</v>
      </c>
      <c r="C1097" s="26">
        <v>410135</v>
      </c>
      <c r="D1097" s="26" t="s">
        <v>950</v>
      </c>
      <c r="E1097" s="34">
        <v>-231510.67</v>
      </c>
      <c r="F1097" s="34">
        <v>-427858.24</v>
      </c>
      <c r="G1097" s="34">
        <v>-678037.2</v>
      </c>
      <c r="H1097" s="34">
        <v>-949795.58</v>
      </c>
      <c r="I1097" s="34">
        <v>-1258980.8400000001</v>
      </c>
      <c r="J1097" s="34">
        <v>-1594148.13</v>
      </c>
      <c r="K1097" s="34">
        <v>-1953611.28</v>
      </c>
      <c r="L1097" s="34">
        <v>-2347980.39</v>
      </c>
      <c r="M1097" s="34">
        <v>-2752214.04</v>
      </c>
      <c r="N1097" s="34">
        <v>-3181236.27</v>
      </c>
      <c r="O1097" s="34">
        <v>-3610679.49</v>
      </c>
      <c r="P1097" s="34">
        <v>-4026753.39</v>
      </c>
      <c r="Q1097" s="34">
        <v>-4026753.39</v>
      </c>
    </row>
    <row r="1098" spans="1:17" ht="15" thickBot="1" x14ac:dyDescent="0.4">
      <c r="A1098" s="26" t="s">
        <v>50</v>
      </c>
      <c r="B1098" s="26" t="s">
        <v>78</v>
      </c>
      <c r="C1098" s="26">
        <v>410140</v>
      </c>
      <c r="D1098" s="26" t="s">
        <v>951</v>
      </c>
      <c r="E1098" s="34">
        <v>-258416.63</v>
      </c>
      <c r="F1098" s="34">
        <v>-530920.04</v>
      </c>
      <c r="G1098" s="34">
        <v>-873665.18</v>
      </c>
      <c r="H1098" s="34">
        <v>-1249588.8899999999</v>
      </c>
      <c r="I1098" s="34">
        <v>-1681846.71</v>
      </c>
      <c r="J1098" s="34">
        <v>-2155707.58</v>
      </c>
      <c r="K1098" s="34">
        <v>-2669934.5099999998</v>
      </c>
      <c r="L1098" s="34">
        <v>-3242355.87</v>
      </c>
      <c r="M1098" s="34">
        <v>-3836409.34</v>
      </c>
      <c r="N1098" s="34">
        <v>-4475672.43</v>
      </c>
      <c r="O1098" s="34">
        <v>-5149934.9000000004</v>
      </c>
      <c r="P1098" s="34">
        <v>-5836956.3799999999</v>
      </c>
      <c r="Q1098" s="34">
        <v>-5836956.3799999999</v>
      </c>
    </row>
    <row r="1099" spans="1:17" ht="15" thickBot="1" x14ac:dyDescent="0.4">
      <c r="A1099" s="26" t="s">
        <v>50</v>
      </c>
      <c r="B1099" s="26" t="s">
        <v>78</v>
      </c>
      <c r="C1099" s="26">
        <v>410145</v>
      </c>
      <c r="D1099" s="26" t="s">
        <v>952</v>
      </c>
      <c r="E1099" s="34">
        <v>-8931.98</v>
      </c>
      <c r="F1099" s="34">
        <v>-17107.669999999998</v>
      </c>
      <c r="G1099" s="34">
        <v>-25579.56</v>
      </c>
      <c r="H1099" s="34">
        <v>-34659.089999999997</v>
      </c>
      <c r="I1099" s="34">
        <v>-44800.74</v>
      </c>
      <c r="J1099" s="34">
        <v>-55791.15</v>
      </c>
      <c r="K1099" s="34">
        <v>-67294.600000000006</v>
      </c>
      <c r="L1099" s="34">
        <v>-79205.2</v>
      </c>
      <c r="M1099" s="34">
        <v>-91827.54</v>
      </c>
      <c r="N1099" s="34">
        <v>-104727.31</v>
      </c>
      <c r="O1099" s="34">
        <v>-117391.64</v>
      </c>
      <c r="P1099" s="34">
        <v>-130335.08</v>
      </c>
      <c r="Q1099" s="34">
        <v>-130335.08</v>
      </c>
    </row>
    <row r="1100" spans="1:17" ht="15" thickBot="1" x14ac:dyDescent="0.4">
      <c r="A1100" s="26" t="s">
        <v>50</v>
      </c>
      <c r="B1100" s="26" t="s">
        <v>78</v>
      </c>
      <c r="C1100" s="26">
        <v>410150</v>
      </c>
      <c r="D1100" s="26" t="s">
        <v>953</v>
      </c>
      <c r="E1100" s="34">
        <v>-9970.06</v>
      </c>
      <c r="F1100" s="34">
        <v>-20437.86</v>
      </c>
      <c r="G1100" s="34">
        <v>-32044.16</v>
      </c>
      <c r="H1100" s="34">
        <v>-44603.91</v>
      </c>
      <c r="I1100" s="34">
        <v>-58782.1</v>
      </c>
      <c r="J1100" s="34">
        <v>-74320.28</v>
      </c>
      <c r="K1100" s="34">
        <v>-90775.85</v>
      </c>
      <c r="L1100" s="34">
        <v>-108063.9</v>
      </c>
      <c r="M1100" s="34">
        <v>-126613.42</v>
      </c>
      <c r="N1100" s="34">
        <v>-145834.41</v>
      </c>
      <c r="O1100" s="34">
        <v>-165718.21</v>
      </c>
      <c r="P1100" s="34">
        <v>-187035.57</v>
      </c>
      <c r="Q1100" s="34">
        <v>-187035.57</v>
      </c>
    </row>
    <row r="1101" spans="1:17" ht="15" thickBot="1" x14ac:dyDescent="0.4">
      <c r="A1101" s="26" t="s">
        <v>50</v>
      </c>
      <c r="B1101" s="26" t="s">
        <v>78</v>
      </c>
      <c r="C1101" s="26">
        <v>410190</v>
      </c>
      <c r="D1101" s="26" t="s">
        <v>954</v>
      </c>
      <c r="E1101" s="34">
        <v>34597.660000000003</v>
      </c>
      <c r="F1101" s="34">
        <v>-108534.21</v>
      </c>
      <c r="G1101" s="34">
        <v>-538030.14</v>
      </c>
      <c r="H1101" s="34">
        <v>-340272.38</v>
      </c>
      <c r="I1101" s="34">
        <v>-354304.72</v>
      </c>
      <c r="J1101" s="34">
        <v>-371493.45</v>
      </c>
      <c r="K1101" s="34">
        <v>-256801.82</v>
      </c>
      <c r="L1101" s="34">
        <v>-300174.5</v>
      </c>
      <c r="M1101" s="34">
        <v>-222866.98</v>
      </c>
      <c r="N1101" s="34">
        <v>-91856.22</v>
      </c>
      <c r="O1101" s="34">
        <v>43062.03</v>
      </c>
      <c r="P1101" s="34">
        <v>114194.5</v>
      </c>
      <c r="Q1101" s="34">
        <v>114194.5</v>
      </c>
    </row>
    <row r="1102" spans="1:17" ht="15" thickBot="1" x14ac:dyDescent="0.4">
      <c r="A1102" s="26" t="s">
        <v>50</v>
      </c>
      <c r="B1102" s="26" t="s">
        <v>78</v>
      </c>
      <c r="C1102" s="26">
        <v>500015</v>
      </c>
      <c r="D1102" s="26" t="s">
        <v>957</v>
      </c>
      <c r="E1102" s="34">
        <v>6779742.4800000004</v>
      </c>
      <c r="F1102" s="34">
        <v>13061576.289999999</v>
      </c>
      <c r="G1102" s="34">
        <v>19966796.359999999</v>
      </c>
      <c r="H1102" s="34">
        <v>26460632.379999999</v>
      </c>
      <c r="I1102" s="34">
        <v>33133001.489999998</v>
      </c>
      <c r="J1102" s="34">
        <v>39624840.079999998</v>
      </c>
      <c r="K1102" s="34">
        <v>46315430.350000001</v>
      </c>
      <c r="L1102" s="34">
        <v>52923122.600000001</v>
      </c>
      <c r="M1102" s="34">
        <v>59407227.079999998</v>
      </c>
      <c r="N1102" s="34">
        <v>66174182.390000001</v>
      </c>
      <c r="O1102" s="34">
        <v>72418863.579999998</v>
      </c>
      <c r="P1102" s="34">
        <v>78873645.620000005</v>
      </c>
      <c r="Q1102" s="34">
        <v>78873645.620000005</v>
      </c>
    </row>
    <row r="1103" spans="1:17" ht="15" thickBot="1" x14ac:dyDescent="0.4">
      <c r="A1103" s="26" t="s">
        <v>50</v>
      </c>
      <c r="B1103" s="26" t="s">
        <v>78</v>
      </c>
      <c r="C1103" s="26">
        <v>500020</v>
      </c>
      <c r="D1103" s="26" t="s">
        <v>958</v>
      </c>
      <c r="E1103" s="34">
        <v>-13794691.109999999</v>
      </c>
      <c r="F1103" s="34">
        <v>-13391757.6</v>
      </c>
      <c r="G1103" s="34">
        <v>-13259953.18</v>
      </c>
      <c r="H1103" s="34">
        <v>-13340145.529999999</v>
      </c>
      <c r="I1103" s="34">
        <v>-13827258.66</v>
      </c>
      <c r="J1103" s="34">
        <v>-14345059.050000001</v>
      </c>
      <c r="K1103" s="34">
        <v>-14950864.279999999</v>
      </c>
      <c r="L1103" s="34">
        <v>-15480189.140000001</v>
      </c>
      <c r="M1103" s="34">
        <v>-15997668.49</v>
      </c>
      <c r="N1103" s="34">
        <v>-16338076.210000001</v>
      </c>
      <c r="O1103" s="34">
        <v>-15866196.529999999</v>
      </c>
      <c r="P1103" s="34">
        <v>-15306896.289999999</v>
      </c>
      <c r="Q1103" s="34">
        <v>-15306896.289999999</v>
      </c>
    </row>
    <row r="1104" spans="1:17" ht="15" thickBot="1" x14ac:dyDescent="0.4">
      <c r="A1104" s="26" t="s">
        <v>50</v>
      </c>
      <c r="B1104" s="26" t="s">
        <v>78</v>
      </c>
      <c r="C1104" s="26">
        <v>500025</v>
      </c>
      <c r="D1104" s="26" t="s">
        <v>959</v>
      </c>
      <c r="E1104" s="34">
        <v>-195690.09</v>
      </c>
      <c r="F1104" s="34">
        <v>796208.81</v>
      </c>
      <c r="G1104" s="34">
        <v>1978631.49</v>
      </c>
      <c r="H1104" s="34">
        <v>2726264.54</v>
      </c>
      <c r="I1104" s="34">
        <v>1972207.24</v>
      </c>
      <c r="J1104" s="34">
        <v>1650684.61</v>
      </c>
      <c r="K1104" s="34">
        <v>1422404.2</v>
      </c>
      <c r="L1104" s="34">
        <v>1350008.94</v>
      </c>
      <c r="M1104" s="34">
        <v>1423017.38</v>
      </c>
      <c r="N1104" s="34">
        <v>1463368.02</v>
      </c>
      <c r="O1104" s="34">
        <v>1268762.72</v>
      </c>
      <c r="P1104" s="34">
        <v>-598968.52</v>
      </c>
      <c r="Q1104" s="34">
        <v>-598968.52</v>
      </c>
    </row>
    <row r="1105" spans="1:17" ht="15" thickBot="1" x14ac:dyDescent="0.4">
      <c r="A1105" s="26" t="s">
        <v>50</v>
      </c>
      <c r="B1105" s="26" t="s">
        <v>78</v>
      </c>
      <c r="C1105" s="26">
        <v>500030</v>
      </c>
      <c r="D1105" s="26" t="s">
        <v>960</v>
      </c>
      <c r="E1105" s="34">
        <v>-23460.78</v>
      </c>
      <c r="F1105" s="34">
        <v>6798.58</v>
      </c>
      <c r="G1105" s="34">
        <v>25841.09</v>
      </c>
      <c r="H1105" s="34">
        <v>57982.64</v>
      </c>
      <c r="I1105" s="34">
        <v>99709.97</v>
      </c>
      <c r="J1105" s="34">
        <v>124663.5</v>
      </c>
      <c r="K1105" s="34">
        <v>139829.17000000001</v>
      </c>
      <c r="L1105" s="34">
        <v>171750.21</v>
      </c>
      <c r="M1105" s="34">
        <v>192620.97</v>
      </c>
      <c r="N1105" s="34">
        <v>211759.7</v>
      </c>
      <c r="O1105" s="34">
        <v>220221.13</v>
      </c>
      <c r="P1105" s="34">
        <v>271087.82</v>
      </c>
      <c r="Q1105" s="34">
        <v>271087.82</v>
      </c>
    </row>
    <row r="1106" spans="1:17" ht="15" thickBot="1" x14ac:dyDescent="0.4">
      <c r="A1106" s="26" t="s">
        <v>50</v>
      </c>
      <c r="B1106" s="26" t="s">
        <v>78</v>
      </c>
      <c r="C1106" s="26">
        <v>500035</v>
      </c>
      <c r="D1106" s="26" t="s">
        <v>960</v>
      </c>
      <c r="E1106" s="34">
        <v>-9120073.6099999994</v>
      </c>
      <c r="F1106" s="34">
        <v>-10638885.09</v>
      </c>
      <c r="G1106" s="34">
        <v>-10946371.51</v>
      </c>
      <c r="H1106" s="34">
        <v>-10899486.77</v>
      </c>
      <c r="I1106" s="34">
        <v>-10632294.93</v>
      </c>
      <c r="J1106" s="34">
        <v>-10358895.1</v>
      </c>
      <c r="K1106" s="34">
        <v>-10234129.23</v>
      </c>
      <c r="L1106" s="34">
        <v>-10268368.699999999</v>
      </c>
      <c r="M1106" s="34">
        <v>-10116388.17</v>
      </c>
      <c r="N1106" s="34">
        <v>-9928726.9800000004</v>
      </c>
      <c r="O1106" s="34">
        <v>-10230813.380000001</v>
      </c>
      <c r="P1106" s="34">
        <v>-10783396.380000001</v>
      </c>
      <c r="Q1106" s="34">
        <v>-10783396.380000001</v>
      </c>
    </row>
    <row r="1107" spans="1:17" ht="15" thickBot="1" x14ac:dyDescent="0.4">
      <c r="A1107" s="26" t="s">
        <v>50</v>
      </c>
      <c r="B1107" s="26" t="s">
        <v>78</v>
      </c>
      <c r="C1107" s="26">
        <v>500040</v>
      </c>
      <c r="D1107" s="26" t="s">
        <v>961</v>
      </c>
      <c r="E1107" s="34">
        <v>94459.19</v>
      </c>
      <c r="F1107" s="34">
        <v>83416.75</v>
      </c>
      <c r="G1107" s="34">
        <v>-469130.55</v>
      </c>
      <c r="H1107" s="34">
        <v>-4804.1499999999996</v>
      </c>
      <c r="I1107" s="34">
        <v>368207.59</v>
      </c>
      <c r="J1107" s="34">
        <v>-660113.66</v>
      </c>
      <c r="K1107" s="34">
        <v>-204579.42</v>
      </c>
      <c r="L1107" s="34">
        <v>-1000121.76</v>
      </c>
      <c r="M1107" s="34">
        <v>-621377.06999999995</v>
      </c>
      <c r="N1107" s="34">
        <v>-487366.62</v>
      </c>
      <c r="O1107" s="34">
        <v>-131884.44</v>
      </c>
      <c r="P1107" s="34">
        <v>-299489.57</v>
      </c>
      <c r="Q1107" s="34">
        <v>-299489.57</v>
      </c>
    </row>
    <row r="1108" spans="1:17" ht="15" thickBot="1" x14ac:dyDescent="0.4">
      <c r="A1108" s="26" t="s">
        <v>50</v>
      </c>
      <c r="B1108" s="26" t="s">
        <v>78</v>
      </c>
      <c r="C1108" s="26">
        <v>500045</v>
      </c>
      <c r="D1108" s="26" t="s">
        <v>961</v>
      </c>
      <c r="E1108" s="34">
        <v>56189836.780000001</v>
      </c>
      <c r="F1108" s="34">
        <v>96524678.969999999</v>
      </c>
      <c r="G1108" s="34">
        <v>136107911.30000001</v>
      </c>
      <c r="H1108" s="34">
        <v>167377700.43000001</v>
      </c>
      <c r="I1108" s="34">
        <v>185349709.25</v>
      </c>
      <c r="J1108" s="34">
        <v>201603735.44999999</v>
      </c>
      <c r="K1108" s="34">
        <v>215429417.15000001</v>
      </c>
      <c r="L1108" s="34">
        <v>229826433.30000001</v>
      </c>
      <c r="M1108" s="34">
        <v>243474224.69</v>
      </c>
      <c r="N1108" s="34">
        <v>263446982.00999999</v>
      </c>
      <c r="O1108" s="34">
        <v>301885559.06</v>
      </c>
      <c r="P1108" s="34">
        <v>349117420.19999999</v>
      </c>
      <c r="Q1108" s="34">
        <v>349117420.19999999</v>
      </c>
    </row>
    <row r="1109" spans="1:17" ht="15" thickBot="1" x14ac:dyDescent="0.4">
      <c r="A1109" s="26" t="s">
        <v>50</v>
      </c>
      <c r="B1109" s="26" t="s">
        <v>78</v>
      </c>
      <c r="C1109" s="26">
        <v>500050</v>
      </c>
      <c r="D1109" s="26" t="s">
        <v>960</v>
      </c>
      <c r="E1109" s="34">
        <v>-192054.78</v>
      </c>
      <c r="F1109" s="34">
        <v>3213082.42</v>
      </c>
      <c r="G1109" s="34">
        <v>10688938.17</v>
      </c>
      <c r="H1109" s="34">
        <v>18256712.210000001</v>
      </c>
      <c r="I1109" s="34">
        <v>21161754.379999999</v>
      </c>
      <c r="J1109" s="34">
        <v>23329331.309999999</v>
      </c>
      <c r="K1109" s="34">
        <v>25617938.800000001</v>
      </c>
      <c r="L1109" s="34">
        <v>28500651.379999999</v>
      </c>
      <c r="M1109" s="34">
        <v>30466584.09</v>
      </c>
      <c r="N1109" s="34">
        <v>36668073.079999998</v>
      </c>
      <c r="O1109" s="34">
        <v>35621046.229999997</v>
      </c>
      <c r="P1109" s="34">
        <v>34824759.479999997</v>
      </c>
      <c r="Q1109" s="34">
        <v>34824759.479999997</v>
      </c>
    </row>
    <row r="1110" spans="1:17" ht="15" thickBot="1" x14ac:dyDescent="0.4">
      <c r="A1110" s="26" t="s">
        <v>50</v>
      </c>
      <c r="B1110" s="26" t="s">
        <v>78</v>
      </c>
      <c r="C1110" s="26">
        <v>500055</v>
      </c>
      <c r="D1110" s="26" t="s">
        <v>960</v>
      </c>
      <c r="E1110" s="34">
        <v>-434095.38</v>
      </c>
      <c r="F1110" s="34">
        <v>-395598.95</v>
      </c>
      <c r="G1110" s="34">
        <v>-159362.10999999999</v>
      </c>
      <c r="H1110" s="34">
        <v>128326.73</v>
      </c>
      <c r="I1110" s="34">
        <v>178198.07</v>
      </c>
      <c r="J1110" s="34">
        <v>787124.1</v>
      </c>
      <c r="K1110" s="34">
        <v>1388430.73</v>
      </c>
      <c r="L1110" s="34">
        <v>1774735.1</v>
      </c>
      <c r="M1110" s="34">
        <v>2218686.42</v>
      </c>
      <c r="N1110" s="34">
        <v>2179078.46</v>
      </c>
      <c r="O1110" s="34">
        <v>4252518.18</v>
      </c>
      <c r="P1110" s="34">
        <v>4925554.13</v>
      </c>
      <c r="Q1110" s="34">
        <v>4925554.13</v>
      </c>
    </row>
    <row r="1111" spans="1:17" ht="15" thickBot="1" x14ac:dyDescent="0.4">
      <c r="A1111" s="26" t="s">
        <v>50</v>
      </c>
      <c r="B1111" s="26" t="s">
        <v>78</v>
      </c>
      <c r="C1111" s="26">
        <v>500060</v>
      </c>
      <c r="D1111" s="26" t="s">
        <v>962</v>
      </c>
      <c r="E1111" s="34">
        <v>29386.799999999999</v>
      </c>
      <c r="F1111" s="34">
        <v>31638.37</v>
      </c>
      <c r="G1111" s="34">
        <v>35817.919999999998</v>
      </c>
      <c r="H1111" s="34">
        <v>51439.76</v>
      </c>
      <c r="I1111" s="34">
        <v>125577.1</v>
      </c>
      <c r="J1111" s="34">
        <v>207617.1</v>
      </c>
      <c r="K1111" s="34">
        <v>239978.51</v>
      </c>
      <c r="L1111" s="34">
        <v>270920</v>
      </c>
      <c r="M1111" s="34">
        <v>294545.53999999998</v>
      </c>
      <c r="N1111" s="34">
        <v>308383.64</v>
      </c>
      <c r="O1111" s="34">
        <v>355504.17</v>
      </c>
      <c r="P1111" s="34">
        <v>364734.87</v>
      </c>
      <c r="Q1111" s="34">
        <v>364734.87</v>
      </c>
    </row>
    <row r="1112" spans="1:17" ht="15" thickBot="1" x14ac:dyDescent="0.4">
      <c r="A1112" s="26" t="s">
        <v>50</v>
      </c>
      <c r="B1112" s="26" t="s">
        <v>78</v>
      </c>
      <c r="C1112" s="26">
        <v>500065</v>
      </c>
      <c r="D1112" s="26" t="s">
        <v>963</v>
      </c>
      <c r="E1112" s="34">
        <v>11519923.32</v>
      </c>
      <c r="F1112" s="34">
        <v>9792210.7300000004</v>
      </c>
      <c r="G1112" s="34">
        <v>8857220.0500000007</v>
      </c>
      <c r="H1112" s="34">
        <v>8104682.9900000002</v>
      </c>
      <c r="I1112" s="34">
        <v>7446535.5999999996</v>
      </c>
      <c r="J1112" s="34">
        <v>7236873.54</v>
      </c>
      <c r="K1112" s="34">
        <v>6995354.1500000004</v>
      </c>
      <c r="L1112" s="34">
        <v>6588043.7599999998</v>
      </c>
      <c r="M1112" s="34">
        <v>6125050.7000000002</v>
      </c>
      <c r="N1112" s="34">
        <v>5281886.6100000003</v>
      </c>
      <c r="O1112" s="34">
        <v>4806006.01</v>
      </c>
      <c r="P1112" s="34">
        <v>3877122.25</v>
      </c>
      <c r="Q1112" s="34">
        <v>3877122.25</v>
      </c>
    </row>
    <row r="1113" spans="1:17" ht="15" thickBot="1" x14ac:dyDescent="0.4">
      <c r="A1113" s="26" t="s">
        <v>50</v>
      </c>
      <c r="B1113" s="26" t="s">
        <v>78</v>
      </c>
      <c r="C1113" s="26">
        <v>500070</v>
      </c>
      <c r="D1113" s="26" t="s">
        <v>963</v>
      </c>
      <c r="E1113" s="34">
        <v>1107000</v>
      </c>
      <c r="F1113" s="34">
        <v>1685000</v>
      </c>
      <c r="G1113" s="34">
        <v>1995000</v>
      </c>
      <c r="H1113" s="34">
        <v>2044000</v>
      </c>
      <c r="I1113" s="34">
        <v>1717000</v>
      </c>
      <c r="J1113" s="34">
        <v>1013000</v>
      </c>
      <c r="K1113" s="34">
        <v>295000</v>
      </c>
      <c r="L1113" s="34">
        <v>-421000</v>
      </c>
      <c r="M1113" s="34">
        <v>-1137000</v>
      </c>
      <c r="N1113" s="34">
        <v>-1367000</v>
      </c>
      <c r="O1113" s="34">
        <v>-977000</v>
      </c>
      <c r="P1113" s="34">
        <v>0</v>
      </c>
      <c r="Q1113" s="34">
        <v>0</v>
      </c>
    </row>
    <row r="1114" spans="1:17" ht="15" thickBot="1" x14ac:dyDescent="0.4">
      <c r="A1114" s="26" t="s">
        <v>50</v>
      </c>
      <c r="B1114" s="26" t="s">
        <v>78</v>
      </c>
      <c r="C1114" s="26">
        <v>500075</v>
      </c>
      <c r="D1114" s="26" t="s">
        <v>963</v>
      </c>
      <c r="E1114" s="34">
        <v>4393746</v>
      </c>
      <c r="F1114" s="34">
        <v>7464951</v>
      </c>
      <c r="G1114" s="34">
        <v>8778193</v>
      </c>
      <c r="H1114" s="34">
        <v>8590965</v>
      </c>
      <c r="I1114" s="34">
        <v>6751102</v>
      </c>
      <c r="J1114" s="34">
        <v>4003276</v>
      </c>
      <c r="K1114" s="34">
        <v>762670</v>
      </c>
      <c r="L1114" s="34">
        <v>-2470450</v>
      </c>
      <c r="M1114" s="34">
        <v>-5329197</v>
      </c>
      <c r="N1114" s="34">
        <v>-6633106</v>
      </c>
      <c r="O1114" s="34">
        <v>-4626666</v>
      </c>
      <c r="P1114" s="34">
        <v>0</v>
      </c>
      <c r="Q1114" s="34">
        <v>0</v>
      </c>
    </row>
    <row r="1115" spans="1:17" ht="15" thickBot="1" x14ac:dyDescent="0.4">
      <c r="A1115" s="26" t="s">
        <v>50</v>
      </c>
      <c r="B1115" s="26" t="s">
        <v>78</v>
      </c>
      <c r="C1115" s="26">
        <v>500080</v>
      </c>
      <c r="D1115" s="26" t="s">
        <v>963</v>
      </c>
      <c r="E1115" s="34">
        <v>-623596</v>
      </c>
      <c r="F1115" s="34">
        <v>-911719</v>
      </c>
      <c r="G1115" s="34">
        <v>-802236</v>
      </c>
      <c r="H1115" s="34">
        <v>-516005</v>
      </c>
      <c r="I1115" s="34">
        <v>-266073</v>
      </c>
      <c r="J1115" s="34">
        <v>-114441</v>
      </c>
      <c r="K1115" s="34">
        <v>-448</v>
      </c>
      <c r="L1115" s="34">
        <v>99382</v>
      </c>
      <c r="M1115" s="34">
        <v>227910</v>
      </c>
      <c r="N1115" s="34">
        <v>524290</v>
      </c>
      <c r="O1115" s="34">
        <v>400134</v>
      </c>
      <c r="P1115" s="34">
        <v>-357840</v>
      </c>
      <c r="Q1115" s="34">
        <v>-357840</v>
      </c>
    </row>
    <row r="1116" spans="1:17" ht="15" thickBot="1" x14ac:dyDescent="0.4">
      <c r="A1116" s="26" t="s">
        <v>50</v>
      </c>
      <c r="B1116" s="26" t="s">
        <v>78</v>
      </c>
      <c r="C1116" s="26">
        <v>500085</v>
      </c>
      <c r="D1116" s="26" t="s">
        <v>964</v>
      </c>
      <c r="E1116" s="34">
        <v>0</v>
      </c>
      <c r="F1116" s="34">
        <v>0</v>
      </c>
      <c r="G1116" s="34">
        <v>0</v>
      </c>
      <c r="H1116" s="34">
        <v>-511425.4</v>
      </c>
      <c r="I1116" s="34">
        <v>-944345.28</v>
      </c>
      <c r="J1116" s="34">
        <v>-1384428.95</v>
      </c>
      <c r="K1116" s="34">
        <v>-1962355.04</v>
      </c>
      <c r="L1116" s="34">
        <v>-2262973.15</v>
      </c>
      <c r="M1116" s="34">
        <v>-2262973.15</v>
      </c>
      <c r="N1116" s="34">
        <v>-2262973.15</v>
      </c>
      <c r="O1116" s="34">
        <v>-2446627.59</v>
      </c>
      <c r="P1116" s="34">
        <v>-2446726.38</v>
      </c>
      <c r="Q1116" s="34">
        <v>-2446726.38</v>
      </c>
    </row>
    <row r="1117" spans="1:17" ht="15" thickBot="1" x14ac:dyDescent="0.4">
      <c r="A1117" s="26" t="s">
        <v>50</v>
      </c>
      <c r="B1117" s="26" t="s">
        <v>78</v>
      </c>
      <c r="C1117" s="26">
        <v>500090</v>
      </c>
      <c r="D1117" s="26" t="s">
        <v>964</v>
      </c>
      <c r="E1117" s="34">
        <v>0</v>
      </c>
      <c r="F1117" s="34">
        <v>0</v>
      </c>
      <c r="G1117" s="34">
        <v>0</v>
      </c>
      <c r="H1117" s="34">
        <v>0</v>
      </c>
      <c r="I1117" s="34">
        <v>0</v>
      </c>
      <c r="J1117" s="34">
        <v>-95176.18</v>
      </c>
      <c r="K1117" s="34">
        <v>-225993.63</v>
      </c>
      <c r="L1117" s="34">
        <v>-326287.65000000002</v>
      </c>
      <c r="M1117" s="34">
        <v>-389676.6</v>
      </c>
      <c r="N1117" s="34">
        <v>-409668.9</v>
      </c>
      <c r="O1117" s="34">
        <v>-409668.9</v>
      </c>
      <c r="P1117" s="34">
        <v>-409668.9</v>
      </c>
      <c r="Q1117" s="34">
        <v>-409668.9</v>
      </c>
    </row>
    <row r="1118" spans="1:17" ht="15" thickBot="1" x14ac:dyDescent="0.4">
      <c r="A1118" s="26" t="s">
        <v>50</v>
      </c>
      <c r="B1118" s="26" t="s">
        <v>78</v>
      </c>
      <c r="C1118" s="26">
        <v>500095</v>
      </c>
      <c r="D1118" s="26" t="s">
        <v>965</v>
      </c>
      <c r="E1118" s="34">
        <v>756490.28</v>
      </c>
      <c r="F1118" s="34">
        <v>1769996.81</v>
      </c>
      <c r="G1118" s="34">
        <v>1860743.84</v>
      </c>
      <c r="H1118" s="34">
        <v>2762863.87</v>
      </c>
      <c r="I1118" s="34">
        <v>2762863.87</v>
      </c>
      <c r="J1118" s="34">
        <v>2762863.87</v>
      </c>
      <c r="K1118" s="34">
        <v>2762863.87</v>
      </c>
      <c r="L1118" s="34">
        <v>2804678.65</v>
      </c>
      <c r="M1118" s="34">
        <v>2878489.33</v>
      </c>
      <c r="N1118" s="34">
        <v>2953701.77</v>
      </c>
      <c r="O1118" s="34">
        <v>3024367.05</v>
      </c>
      <c r="P1118" s="34">
        <v>3096047.11</v>
      </c>
      <c r="Q1118" s="34">
        <v>3096047.11</v>
      </c>
    </row>
    <row r="1119" spans="1:17" ht="15" thickBot="1" x14ac:dyDescent="0.4">
      <c r="A1119" s="26" t="s">
        <v>50</v>
      </c>
      <c r="B1119" s="26" t="s">
        <v>78</v>
      </c>
      <c r="C1119" s="26">
        <v>500100</v>
      </c>
      <c r="D1119" s="26" t="s">
        <v>965</v>
      </c>
      <c r="E1119" s="34">
        <v>40610.65</v>
      </c>
      <c r="F1119" s="34">
        <v>224781.36</v>
      </c>
      <c r="G1119" s="34">
        <v>266249.95</v>
      </c>
      <c r="H1119" s="34">
        <v>301138.38</v>
      </c>
      <c r="I1119" s="34">
        <v>334314.81</v>
      </c>
      <c r="J1119" s="34">
        <v>341749.03</v>
      </c>
      <c r="K1119" s="34">
        <v>346090.93</v>
      </c>
      <c r="L1119" s="34">
        <v>354043.9</v>
      </c>
      <c r="M1119" s="34">
        <v>370577</v>
      </c>
      <c r="N1119" s="34">
        <v>395940.23</v>
      </c>
      <c r="O1119" s="34">
        <v>426173.96</v>
      </c>
      <c r="P1119" s="34">
        <v>455116.82</v>
      </c>
      <c r="Q1119" s="34">
        <v>455116.82</v>
      </c>
    </row>
    <row r="1120" spans="1:17" ht="15" thickBot="1" x14ac:dyDescent="0.4">
      <c r="A1120" s="26" t="s">
        <v>50</v>
      </c>
      <c r="B1120" s="26" t="s">
        <v>78</v>
      </c>
      <c r="C1120" s="26">
        <v>500105</v>
      </c>
      <c r="D1120" s="26" t="s">
        <v>966</v>
      </c>
      <c r="E1120" s="34">
        <v>168251.48</v>
      </c>
      <c r="F1120" s="34">
        <v>331158.15999999997</v>
      </c>
      <c r="G1120" s="34">
        <v>490219.09</v>
      </c>
      <c r="H1120" s="34">
        <v>616896.54</v>
      </c>
      <c r="I1120" s="34">
        <v>683444.29</v>
      </c>
      <c r="J1120" s="34">
        <v>720730.75</v>
      </c>
      <c r="K1120" s="34">
        <v>751471.09</v>
      </c>
      <c r="L1120" s="34">
        <v>777861.17</v>
      </c>
      <c r="M1120" s="34">
        <v>806276.86</v>
      </c>
      <c r="N1120" s="34">
        <v>847218.45</v>
      </c>
      <c r="O1120" s="34">
        <v>686196.59</v>
      </c>
      <c r="P1120" s="34">
        <v>-154979.07</v>
      </c>
      <c r="Q1120" s="34">
        <v>-154979.07</v>
      </c>
    </row>
    <row r="1121" spans="1:17" ht="15" thickBot="1" x14ac:dyDescent="0.4">
      <c r="A1121" s="26" t="s">
        <v>50</v>
      </c>
      <c r="B1121" s="26" t="s">
        <v>78</v>
      </c>
      <c r="C1121" s="26">
        <v>500110</v>
      </c>
      <c r="D1121" s="26" t="s">
        <v>967</v>
      </c>
      <c r="E1121" s="34">
        <v>7677567.8499999996</v>
      </c>
      <c r="F1121" s="34">
        <v>15126271.23</v>
      </c>
      <c r="G1121" s="34">
        <v>22102588.640000001</v>
      </c>
      <c r="H1121" s="34">
        <v>27070944.420000002</v>
      </c>
      <c r="I1121" s="34">
        <v>29298040.98</v>
      </c>
      <c r="J1121" s="34">
        <v>31025746.82</v>
      </c>
      <c r="K1121" s="34">
        <v>32494960.690000001</v>
      </c>
      <c r="L1121" s="34">
        <v>33944224.549999997</v>
      </c>
      <c r="M1121" s="34">
        <v>35645189.640000001</v>
      </c>
      <c r="N1121" s="34">
        <v>38942126.649999999</v>
      </c>
      <c r="O1121" s="34">
        <v>39233017.840000004</v>
      </c>
      <c r="P1121" s="34">
        <v>39678024.380000003</v>
      </c>
      <c r="Q1121" s="34">
        <v>39678024.380000003</v>
      </c>
    </row>
    <row r="1122" spans="1:17" ht="15" thickBot="1" x14ac:dyDescent="0.4">
      <c r="A1122" s="26" t="s">
        <v>50</v>
      </c>
      <c r="B1122" s="26" t="s">
        <v>78</v>
      </c>
      <c r="C1122" s="26">
        <v>500125</v>
      </c>
      <c r="D1122" s="26" t="s">
        <v>969</v>
      </c>
      <c r="E1122" s="34">
        <v>0</v>
      </c>
      <c r="F1122" s="34">
        <v>0</v>
      </c>
      <c r="G1122" s="34">
        <v>0</v>
      </c>
      <c r="H1122" s="34">
        <v>0</v>
      </c>
      <c r="I1122" s="34">
        <v>0</v>
      </c>
      <c r="J1122" s="34">
        <v>0</v>
      </c>
      <c r="K1122" s="34">
        <v>0</v>
      </c>
      <c r="L1122" s="34">
        <v>0</v>
      </c>
      <c r="M1122" s="34">
        <v>0</v>
      </c>
      <c r="N1122" s="34">
        <v>0</v>
      </c>
      <c r="O1122" s="34">
        <v>0</v>
      </c>
      <c r="P1122" s="34">
        <v>0</v>
      </c>
      <c r="Q1122" s="34">
        <v>0</v>
      </c>
    </row>
    <row r="1123" spans="1:17" ht="15" thickBot="1" x14ac:dyDescent="0.4">
      <c r="A1123" s="26" t="s">
        <v>50</v>
      </c>
      <c r="B1123" s="26" t="s">
        <v>78</v>
      </c>
      <c r="C1123" s="26">
        <v>500130</v>
      </c>
      <c r="D1123" s="26" t="s">
        <v>969</v>
      </c>
      <c r="E1123" s="34">
        <v>-75627.5</v>
      </c>
      <c r="F1123" s="34">
        <v>-75627.5</v>
      </c>
      <c r="G1123" s="34">
        <v>-359291</v>
      </c>
      <c r="H1123" s="34">
        <v>-1472090.01</v>
      </c>
      <c r="I1123" s="34">
        <v>-1472090.01</v>
      </c>
      <c r="J1123" s="34">
        <v>-1824431.1</v>
      </c>
      <c r="K1123" s="34">
        <v>-2524527.5299999998</v>
      </c>
      <c r="L1123" s="34">
        <v>-3283256.72</v>
      </c>
      <c r="M1123" s="34">
        <v>-3845421.89</v>
      </c>
      <c r="N1123" s="34">
        <v>-3875878.34</v>
      </c>
      <c r="O1123" s="34">
        <v>-4688452.1500000004</v>
      </c>
      <c r="P1123" s="34">
        <v>-4914354.5999999996</v>
      </c>
      <c r="Q1123" s="34">
        <v>-4914354.5999999996</v>
      </c>
    </row>
    <row r="1124" spans="1:17" ht="15" thickBot="1" x14ac:dyDescent="0.4">
      <c r="A1124" s="26" t="s">
        <v>50</v>
      </c>
      <c r="B1124" s="26" t="s">
        <v>78</v>
      </c>
      <c r="C1124" s="26">
        <v>500135</v>
      </c>
      <c r="D1124" s="26" t="s">
        <v>969</v>
      </c>
      <c r="E1124" s="34">
        <v>0</v>
      </c>
      <c r="F1124" s="34">
        <v>0</v>
      </c>
      <c r="G1124" s="34">
        <v>0</v>
      </c>
      <c r="H1124" s="34">
        <v>-2597304.91</v>
      </c>
      <c r="I1124" s="34">
        <v>-6101139.96</v>
      </c>
      <c r="J1124" s="34">
        <v>-10027756.380000001</v>
      </c>
      <c r="K1124" s="34">
        <v>-14608103.890000001</v>
      </c>
      <c r="L1124" s="34">
        <v>-19155370.579999998</v>
      </c>
      <c r="M1124" s="34">
        <v>-22025821.199999999</v>
      </c>
      <c r="N1124" s="34">
        <v>-24014148.239999998</v>
      </c>
      <c r="O1124" s="34">
        <v>-24014148.239999998</v>
      </c>
      <c r="P1124" s="34">
        <v>-24014148.239999998</v>
      </c>
      <c r="Q1124" s="34">
        <v>-24014148.239999998</v>
      </c>
    </row>
    <row r="1125" spans="1:17" ht="15" thickBot="1" x14ac:dyDescent="0.4">
      <c r="A1125" s="26" t="s">
        <v>50</v>
      </c>
      <c r="B1125" s="26" t="s">
        <v>78</v>
      </c>
      <c r="C1125" s="26">
        <v>500140</v>
      </c>
      <c r="D1125" s="26" t="s">
        <v>969</v>
      </c>
      <c r="E1125" s="34">
        <v>562140.18999999994</v>
      </c>
      <c r="F1125" s="34">
        <v>1874591.71</v>
      </c>
      <c r="G1125" s="34">
        <v>3665709.22</v>
      </c>
      <c r="H1125" s="34">
        <v>6341138.2400000002</v>
      </c>
      <c r="I1125" s="34">
        <v>6063253.2300000004</v>
      </c>
      <c r="J1125" s="34">
        <v>6063253.2300000004</v>
      </c>
      <c r="K1125" s="34">
        <v>6063253.2300000004</v>
      </c>
      <c r="L1125" s="34">
        <v>6063253.2300000004</v>
      </c>
      <c r="M1125" s="34">
        <v>6063253.2300000004</v>
      </c>
      <c r="N1125" s="34">
        <v>7154769.7300000004</v>
      </c>
      <c r="O1125" s="34">
        <v>7264657.7300000004</v>
      </c>
      <c r="P1125" s="34">
        <v>7264657.7300000004</v>
      </c>
      <c r="Q1125" s="34">
        <v>7264657.7300000004</v>
      </c>
    </row>
    <row r="1126" spans="1:17" ht="15" thickBot="1" x14ac:dyDescent="0.4">
      <c r="A1126" s="26" t="s">
        <v>50</v>
      </c>
      <c r="B1126" s="26" t="s">
        <v>78</v>
      </c>
      <c r="C1126" s="26">
        <v>500145</v>
      </c>
      <c r="D1126" s="26" t="s">
        <v>969</v>
      </c>
      <c r="E1126" s="34">
        <v>13620746.210000001</v>
      </c>
      <c r="F1126" s="34">
        <v>28007016.48</v>
      </c>
      <c r="G1126" s="34">
        <v>34965307.060000002</v>
      </c>
      <c r="H1126" s="34">
        <v>34965307.060000002</v>
      </c>
      <c r="I1126" s="34">
        <v>34965307.060000002</v>
      </c>
      <c r="J1126" s="34">
        <v>34965307.060000002</v>
      </c>
      <c r="K1126" s="34">
        <v>34965307.060000002</v>
      </c>
      <c r="L1126" s="34">
        <v>34965307.060000002</v>
      </c>
      <c r="M1126" s="34">
        <v>34965307.060000002</v>
      </c>
      <c r="N1126" s="34">
        <v>34965307.060000002</v>
      </c>
      <c r="O1126" s="34">
        <v>36845552.020000003</v>
      </c>
      <c r="P1126" s="34">
        <v>37965480.109999999</v>
      </c>
      <c r="Q1126" s="34">
        <v>37965480.109999999</v>
      </c>
    </row>
    <row r="1127" spans="1:17" ht="15" thickBot="1" x14ac:dyDescent="0.4">
      <c r="A1127" s="26" t="s">
        <v>50</v>
      </c>
      <c r="B1127" s="26" t="s">
        <v>78</v>
      </c>
      <c r="C1127" s="26">
        <v>500150</v>
      </c>
      <c r="D1127" s="26" t="s">
        <v>970</v>
      </c>
      <c r="E1127" s="34">
        <v>-41854.379999999997</v>
      </c>
      <c r="F1127" s="34">
        <v>-82463.77</v>
      </c>
      <c r="G1127" s="34">
        <v>-121910.39</v>
      </c>
      <c r="H1127" s="34">
        <v>-158249.65</v>
      </c>
      <c r="I1127" s="34">
        <v>-177724.43</v>
      </c>
      <c r="J1127" s="34">
        <v>-183065.45</v>
      </c>
      <c r="K1127" s="34">
        <v>-186603.48</v>
      </c>
      <c r="L1127" s="34">
        <v>-190073.11</v>
      </c>
      <c r="M1127" s="34">
        <v>-384605.83</v>
      </c>
      <c r="N1127" s="34">
        <v>-390839.88</v>
      </c>
      <c r="O1127" s="34">
        <v>-411143.04</v>
      </c>
      <c r="P1127" s="34">
        <v>-443776.12</v>
      </c>
      <c r="Q1127" s="34">
        <v>-443776.12</v>
      </c>
    </row>
    <row r="1128" spans="1:17" ht="15" thickBot="1" x14ac:dyDescent="0.4">
      <c r="A1128" s="26" t="s">
        <v>50</v>
      </c>
      <c r="B1128" s="26" t="s">
        <v>78</v>
      </c>
      <c r="C1128" s="26">
        <v>500155</v>
      </c>
      <c r="D1128" s="26" t="s">
        <v>971</v>
      </c>
      <c r="E1128" s="34">
        <v>0</v>
      </c>
      <c r="F1128" s="34">
        <v>-119430.08</v>
      </c>
      <c r="G1128" s="34">
        <v>-160865.57</v>
      </c>
      <c r="H1128" s="34">
        <v>-248575.43</v>
      </c>
      <c r="I1128" s="34">
        <v>-205241.91</v>
      </c>
      <c r="J1128" s="34">
        <v>-249512.95</v>
      </c>
      <c r="K1128" s="34">
        <v>-434372.5</v>
      </c>
      <c r="L1128" s="34">
        <v>-415963.45</v>
      </c>
      <c r="M1128" s="34">
        <v>-560144.03</v>
      </c>
      <c r="N1128" s="34">
        <v>-710680.09</v>
      </c>
      <c r="O1128" s="34">
        <v>-831104.09</v>
      </c>
      <c r="P1128" s="34">
        <v>-967324.14</v>
      </c>
      <c r="Q1128" s="34">
        <v>-967324.14</v>
      </c>
    </row>
    <row r="1129" spans="1:17" ht="15" thickBot="1" x14ac:dyDescent="0.4">
      <c r="A1129" s="26" t="s">
        <v>50</v>
      </c>
      <c r="B1129" s="26" t="s">
        <v>78</v>
      </c>
      <c r="C1129" s="26">
        <v>500165</v>
      </c>
      <c r="D1129" s="26" t="s">
        <v>972</v>
      </c>
      <c r="E1129" s="34">
        <v>56937.83</v>
      </c>
      <c r="F1129" s="34">
        <v>108190.82</v>
      </c>
      <c r="G1129" s="34">
        <v>158878.09</v>
      </c>
      <c r="H1129" s="34">
        <v>221169.73</v>
      </c>
      <c r="I1129" s="34">
        <v>294518.81</v>
      </c>
      <c r="J1129" s="34">
        <v>368804.46</v>
      </c>
      <c r="K1129" s="34">
        <v>441302.75</v>
      </c>
      <c r="L1129" s="34">
        <v>513725.91</v>
      </c>
      <c r="M1129" s="34">
        <v>586823.93999999994</v>
      </c>
      <c r="N1129" s="34">
        <v>661134.56999999995</v>
      </c>
      <c r="O1129" s="34">
        <v>818950.47</v>
      </c>
      <c r="P1129" s="34">
        <v>798663.02</v>
      </c>
      <c r="Q1129" s="34">
        <v>798663.02</v>
      </c>
    </row>
    <row r="1130" spans="1:17" ht="15" thickBot="1" x14ac:dyDescent="0.4">
      <c r="A1130" s="26" t="s">
        <v>50</v>
      </c>
      <c r="B1130" s="26" t="s">
        <v>78</v>
      </c>
      <c r="C1130" s="26">
        <v>500166</v>
      </c>
      <c r="D1130" s="26" t="s">
        <v>2880</v>
      </c>
      <c r="E1130" s="34">
        <v>0</v>
      </c>
      <c r="F1130" s="34">
        <v>0</v>
      </c>
      <c r="G1130" s="34">
        <v>0</v>
      </c>
      <c r="H1130" s="34">
        <v>0</v>
      </c>
      <c r="I1130" s="34">
        <v>0</v>
      </c>
      <c r="J1130" s="34">
        <v>0</v>
      </c>
      <c r="K1130" s="34">
        <v>0</v>
      </c>
      <c r="L1130" s="34">
        <v>0</v>
      </c>
      <c r="M1130" s="34">
        <v>0</v>
      </c>
      <c r="N1130" s="34">
        <v>0</v>
      </c>
      <c r="O1130" s="34">
        <v>0</v>
      </c>
      <c r="P1130" s="34">
        <v>167281.51999999999</v>
      </c>
      <c r="Q1130" s="34">
        <v>167281.51999999999</v>
      </c>
    </row>
    <row r="1131" spans="1:17" ht="15" thickBot="1" x14ac:dyDescent="0.4">
      <c r="A1131" s="26" t="s">
        <v>50</v>
      </c>
      <c r="B1131" s="26" t="s">
        <v>78</v>
      </c>
      <c r="C1131" s="26">
        <v>500170</v>
      </c>
      <c r="D1131" s="26" t="s">
        <v>973</v>
      </c>
      <c r="E1131" s="34">
        <v>-7811180.5099999998</v>
      </c>
      <c r="F1131" s="34">
        <v>-15503468.460000001</v>
      </c>
      <c r="G1131" s="34">
        <v>-20065074.690000001</v>
      </c>
      <c r="H1131" s="34">
        <v>-11314498.369999999</v>
      </c>
      <c r="I1131" s="34">
        <v>-9793371.2699999996</v>
      </c>
      <c r="J1131" s="34">
        <v>-8647113.7100000009</v>
      </c>
      <c r="K1131" s="34">
        <v>-7717506.5199999996</v>
      </c>
      <c r="L1131" s="34">
        <v>-6828150.0499999998</v>
      </c>
      <c r="M1131" s="34">
        <v>-5718008.4400000004</v>
      </c>
      <c r="N1131" s="34">
        <v>-2915268.52</v>
      </c>
      <c r="O1131" s="34">
        <v>-2349616.0499999998</v>
      </c>
      <c r="P1131" s="34">
        <v>-1508268.39</v>
      </c>
      <c r="Q1131" s="34">
        <v>-1508268.39</v>
      </c>
    </row>
    <row r="1132" spans="1:17" ht="15" thickBot="1" x14ac:dyDescent="0.4">
      <c r="A1132" s="26" t="s">
        <v>50</v>
      </c>
      <c r="B1132" s="26" t="s">
        <v>78</v>
      </c>
      <c r="C1132" s="26">
        <v>500175</v>
      </c>
      <c r="D1132" s="26" t="s">
        <v>974</v>
      </c>
      <c r="E1132" s="34">
        <v>0</v>
      </c>
      <c r="F1132" s="34">
        <v>0</v>
      </c>
      <c r="G1132" s="34">
        <v>43901.54</v>
      </c>
      <c r="H1132" s="34">
        <v>43901.54</v>
      </c>
      <c r="I1132" s="34">
        <v>43901.54</v>
      </c>
      <c r="J1132" s="34">
        <v>105076.59</v>
      </c>
      <c r="K1132" s="34">
        <v>105076.59</v>
      </c>
      <c r="L1132" s="34">
        <v>105076.59</v>
      </c>
      <c r="M1132" s="34">
        <v>216638.28</v>
      </c>
      <c r="N1132" s="34">
        <v>239422.28</v>
      </c>
      <c r="O1132" s="34">
        <v>239422.28</v>
      </c>
      <c r="P1132" s="34">
        <v>303308.65000000002</v>
      </c>
      <c r="Q1132" s="34">
        <v>303308.65000000002</v>
      </c>
    </row>
    <row r="1133" spans="1:17" ht="15" thickBot="1" x14ac:dyDescent="0.4">
      <c r="A1133" s="26" t="s">
        <v>50</v>
      </c>
      <c r="B1133" s="26" t="s">
        <v>78</v>
      </c>
      <c r="C1133" s="26">
        <v>500180</v>
      </c>
      <c r="D1133" s="26" t="s">
        <v>2881</v>
      </c>
      <c r="E1133" s="34">
        <v>0</v>
      </c>
      <c r="F1133" s="34">
        <v>0</v>
      </c>
      <c r="G1133" s="34">
        <v>0</v>
      </c>
      <c r="H1133" s="34">
        <v>0</v>
      </c>
      <c r="I1133" s="34">
        <v>0</v>
      </c>
      <c r="J1133" s="34">
        <v>0</v>
      </c>
      <c r="K1133" s="34">
        <v>0</v>
      </c>
      <c r="L1133" s="34">
        <v>0</v>
      </c>
      <c r="M1133" s="34">
        <v>0</v>
      </c>
      <c r="N1133" s="34">
        <v>0</v>
      </c>
      <c r="O1133" s="34">
        <v>12192.2</v>
      </c>
      <c r="P1133" s="34">
        <v>59254.41</v>
      </c>
      <c r="Q1133" s="34">
        <v>59254.41</v>
      </c>
    </row>
    <row r="1134" spans="1:17" ht="15" thickBot="1" x14ac:dyDescent="0.4">
      <c r="A1134" s="26" t="s">
        <v>50</v>
      </c>
      <c r="B1134" s="26" t="s">
        <v>78</v>
      </c>
      <c r="C1134" s="26">
        <v>600100</v>
      </c>
      <c r="D1134" s="26" t="s">
        <v>975</v>
      </c>
      <c r="E1134" s="34">
        <v>5018927.1900000004</v>
      </c>
      <c r="F1134" s="34">
        <v>10825856.51</v>
      </c>
      <c r="G1134" s="34">
        <v>17054317.219999999</v>
      </c>
      <c r="H1134" s="34">
        <v>23290048.68</v>
      </c>
      <c r="I1134" s="34">
        <v>29562049.629999999</v>
      </c>
      <c r="J1134" s="34">
        <v>35878747.289999999</v>
      </c>
      <c r="K1134" s="34">
        <v>42254842.020000003</v>
      </c>
      <c r="L1134" s="34">
        <v>48608633.07</v>
      </c>
      <c r="M1134" s="34">
        <v>54904794.049999997</v>
      </c>
      <c r="N1134" s="34">
        <v>61247671.170000002</v>
      </c>
      <c r="O1134" s="34">
        <v>67483563.549999997</v>
      </c>
      <c r="P1134" s="34">
        <v>73716884.590000004</v>
      </c>
      <c r="Q1134" s="34">
        <v>73716884.590000004</v>
      </c>
    </row>
    <row r="1135" spans="1:17" ht="15" thickBot="1" x14ac:dyDescent="0.4">
      <c r="A1135" s="26" t="s">
        <v>50</v>
      </c>
      <c r="B1135" s="26" t="s">
        <v>78</v>
      </c>
      <c r="C1135" s="26">
        <v>600106</v>
      </c>
      <c r="D1135" s="26" t="s">
        <v>976</v>
      </c>
      <c r="E1135" s="34">
        <v>0</v>
      </c>
      <c r="F1135" s="34">
        <v>0</v>
      </c>
      <c r="G1135" s="34">
        <v>0</v>
      </c>
      <c r="H1135" s="34">
        <v>0</v>
      </c>
      <c r="I1135" s="34">
        <v>0</v>
      </c>
      <c r="J1135" s="34">
        <v>0</v>
      </c>
      <c r="K1135" s="34">
        <v>0</v>
      </c>
      <c r="L1135" s="34">
        <v>95.99</v>
      </c>
      <c r="M1135" s="34">
        <v>131.25</v>
      </c>
      <c r="N1135" s="34">
        <v>137.24</v>
      </c>
      <c r="O1135" s="34">
        <v>137.24</v>
      </c>
      <c r="P1135" s="34">
        <v>293.02999999999997</v>
      </c>
      <c r="Q1135" s="34">
        <v>293.02999999999997</v>
      </c>
    </row>
    <row r="1136" spans="1:17" ht="15" thickBot="1" x14ac:dyDescent="0.4">
      <c r="A1136" s="26" t="s">
        <v>50</v>
      </c>
      <c r="B1136" s="26" t="s">
        <v>78</v>
      </c>
      <c r="C1136" s="26">
        <v>600200</v>
      </c>
      <c r="D1136" s="26" t="s">
        <v>977</v>
      </c>
      <c r="E1136" s="34">
        <v>0</v>
      </c>
      <c r="F1136" s="34">
        <v>0</v>
      </c>
      <c r="G1136" s="34">
        <v>0</v>
      </c>
      <c r="H1136" s="34">
        <v>0</v>
      </c>
      <c r="I1136" s="34">
        <v>0</v>
      </c>
      <c r="J1136" s="34">
        <v>0</v>
      </c>
      <c r="K1136" s="34">
        <v>-20000</v>
      </c>
      <c r="L1136" s="34">
        <v>-20000</v>
      </c>
      <c r="M1136" s="34">
        <v>67566.509999999995</v>
      </c>
      <c r="N1136" s="34">
        <v>67566.509999999995</v>
      </c>
      <c r="O1136" s="34">
        <v>67566.509999999995</v>
      </c>
      <c r="P1136" s="34">
        <v>67566.509999999995</v>
      </c>
      <c r="Q1136" s="34">
        <v>67566.509999999995</v>
      </c>
    </row>
    <row r="1137" spans="1:17" ht="15" thickBot="1" x14ac:dyDescent="0.4">
      <c r="A1137" s="26" t="s">
        <v>50</v>
      </c>
      <c r="B1137" s="26" t="s">
        <v>78</v>
      </c>
      <c r="C1137" s="26">
        <v>600300</v>
      </c>
      <c r="D1137" s="26" t="s">
        <v>978</v>
      </c>
      <c r="E1137" s="34">
        <v>0</v>
      </c>
      <c r="F1137" s="34">
        <v>0</v>
      </c>
      <c r="G1137" s="34">
        <v>0</v>
      </c>
      <c r="H1137" s="34">
        <v>0</v>
      </c>
      <c r="I1137" s="34">
        <v>0</v>
      </c>
      <c r="J1137" s="34">
        <v>0</v>
      </c>
      <c r="K1137" s="34">
        <v>0</v>
      </c>
      <c r="L1137" s="34">
        <v>0</v>
      </c>
      <c r="M1137" s="34">
        <v>135.46</v>
      </c>
      <c r="N1137" s="34">
        <v>135.46</v>
      </c>
      <c r="O1137" s="34">
        <v>135.46</v>
      </c>
      <c r="P1137" s="34">
        <v>135.46</v>
      </c>
      <c r="Q1137" s="34">
        <v>135.46</v>
      </c>
    </row>
    <row r="1138" spans="1:17" ht="15" thickBot="1" x14ac:dyDescent="0.4">
      <c r="A1138" s="26" t="s">
        <v>50</v>
      </c>
      <c r="B1138" s="26" t="s">
        <v>78</v>
      </c>
      <c r="C1138" s="26">
        <v>600301</v>
      </c>
      <c r="D1138" s="26" t="s">
        <v>2882</v>
      </c>
      <c r="E1138" s="34">
        <v>236491.84</v>
      </c>
      <c r="F1138" s="34">
        <v>371613.31</v>
      </c>
      <c r="G1138" s="34">
        <v>480402.56</v>
      </c>
      <c r="H1138" s="34">
        <v>596593.29</v>
      </c>
      <c r="I1138" s="34">
        <v>741900.38</v>
      </c>
      <c r="J1138" s="34">
        <v>876208.08</v>
      </c>
      <c r="K1138" s="34">
        <v>1046477.53</v>
      </c>
      <c r="L1138" s="34">
        <v>1162367.57</v>
      </c>
      <c r="M1138" s="34">
        <v>1336213.47</v>
      </c>
      <c r="N1138" s="34">
        <v>1457163.38</v>
      </c>
      <c r="O1138" s="34">
        <v>1763751.81</v>
      </c>
      <c r="P1138" s="34">
        <v>1943121.88</v>
      </c>
      <c r="Q1138" s="34">
        <v>1943121.88</v>
      </c>
    </row>
    <row r="1139" spans="1:17" ht="15" thickBot="1" x14ac:dyDescent="0.4">
      <c r="A1139" s="26" t="s">
        <v>50</v>
      </c>
      <c r="B1139" s="26" t="s">
        <v>78</v>
      </c>
      <c r="C1139" s="26">
        <v>600305</v>
      </c>
      <c r="D1139" s="26" t="s">
        <v>2883</v>
      </c>
      <c r="E1139" s="34">
        <v>3415539.15</v>
      </c>
      <c r="F1139" s="34">
        <v>6818515.3499999996</v>
      </c>
      <c r="G1139" s="34">
        <v>10837346.369999999</v>
      </c>
      <c r="H1139" s="34">
        <v>14373711</v>
      </c>
      <c r="I1139" s="34">
        <v>18179319.66</v>
      </c>
      <c r="J1139" s="34">
        <v>22063064.43</v>
      </c>
      <c r="K1139" s="34">
        <v>25497575.09</v>
      </c>
      <c r="L1139" s="34">
        <v>29552396.829999998</v>
      </c>
      <c r="M1139" s="34">
        <v>32964404.91</v>
      </c>
      <c r="N1139" s="34">
        <v>36875215.390000001</v>
      </c>
      <c r="O1139" s="34">
        <v>40195291.829999998</v>
      </c>
      <c r="P1139" s="34">
        <v>43462053.909999996</v>
      </c>
      <c r="Q1139" s="34">
        <v>43462053.909999996</v>
      </c>
    </row>
    <row r="1140" spans="1:17" ht="15" thickBot="1" x14ac:dyDescent="0.4">
      <c r="A1140" s="26" t="s">
        <v>50</v>
      </c>
      <c r="B1140" s="26" t="s">
        <v>78</v>
      </c>
      <c r="C1140" s="26">
        <v>600306</v>
      </c>
      <c r="D1140" s="26" t="s">
        <v>2884</v>
      </c>
      <c r="E1140" s="34">
        <v>335638.94</v>
      </c>
      <c r="F1140" s="34">
        <v>693706.55</v>
      </c>
      <c r="G1140" s="34">
        <v>1080682.8600000001</v>
      </c>
      <c r="H1140" s="34">
        <v>1454969.72</v>
      </c>
      <c r="I1140" s="34">
        <v>1824202.81</v>
      </c>
      <c r="J1140" s="34">
        <v>2219557.5699999998</v>
      </c>
      <c r="K1140" s="34">
        <v>2582715.04</v>
      </c>
      <c r="L1140" s="34">
        <v>2989001.81</v>
      </c>
      <c r="M1140" s="34">
        <v>3346460.49</v>
      </c>
      <c r="N1140" s="34">
        <v>3780200.32</v>
      </c>
      <c r="O1140" s="34">
        <v>4195210.67</v>
      </c>
      <c r="P1140" s="34">
        <v>4527483.33</v>
      </c>
      <c r="Q1140" s="34">
        <v>4527483.33</v>
      </c>
    </row>
    <row r="1141" spans="1:17" ht="15" thickBot="1" x14ac:dyDescent="0.4">
      <c r="A1141" s="26" t="s">
        <v>50</v>
      </c>
      <c r="B1141" s="26" t="s">
        <v>78</v>
      </c>
      <c r="C1141" s="26">
        <v>600307</v>
      </c>
      <c r="D1141" s="26" t="s">
        <v>979</v>
      </c>
      <c r="E1141" s="34">
        <v>190120.03</v>
      </c>
      <c r="F1141" s="34">
        <v>249225.78</v>
      </c>
      <c r="G1141" s="34">
        <v>311766.55</v>
      </c>
      <c r="H1141" s="34">
        <v>373962.34</v>
      </c>
      <c r="I1141" s="34">
        <v>440546.02</v>
      </c>
      <c r="J1141" s="34">
        <v>504334.91</v>
      </c>
      <c r="K1141" s="34">
        <v>576527.34</v>
      </c>
      <c r="L1141" s="34">
        <v>641029.47</v>
      </c>
      <c r="M1141" s="34">
        <v>709548.7</v>
      </c>
      <c r="N1141" s="34">
        <v>774644.65</v>
      </c>
      <c r="O1141" s="34">
        <v>849254.81</v>
      </c>
      <c r="P1141" s="34">
        <v>925628.22</v>
      </c>
      <c r="Q1141" s="34">
        <v>925628.22</v>
      </c>
    </row>
    <row r="1142" spans="1:17" ht="15" thickBot="1" x14ac:dyDescent="0.4">
      <c r="A1142" s="26" t="s">
        <v>50</v>
      </c>
      <c r="B1142" s="26" t="s">
        <v>78</v>
      </c>
      <c r="C1142" s="26">
        <v>600400</v>
      </c>
      <c r="D1142" s="26" t="s">
        <v>980</v>
      </c>
      <c r="E1142" s="34">
        <v>27885.75</v>
      </c>
      <c r="F1142" s="34">
        <v>47043.3</v>
      </c>
      <c r="G1142" s="34">
        <v>67948.14</v>
      </c>
      <c r="H1142" s="34">
        <v>87575.25</v>
      </c>
      <c r="I1142" s="34">
        <v>109182.47</v>
      </c>
      <c r="J1142" s="34">
        <v>133213.53</v>
      </c>
      <c r="K1142" s="34">
        <v>161176.71</v>
      </c>
      <c r="L1142" s="34">
        <v>197986.29</v>
      </c>
      <c r="M1142" s="34">
        <v>230927.74</v>
      </c>
      <c r="N1142" s="34">
        <v>267553.5</v>
      </c>
      <c r="O1142" s="34">
        <v>300251.03000000003</v>
      </c>
      <c r="P1142" s="34">
        <v>335796.05</v>
      </c>
      <c r="Q1142" s="34">
        <v>335796.05</v>
      </c>
    </row>
    <row r="1143" spans="1:17" ht="15" thickBot="1" x14ac:dyDescent="0.4">
      <c r="A1143" s="26" t="s">
        <v>50</v>
      </c>
      <c r="B1143" s="26" t="s">
        <v>78</v>
      </c>
      <c r="C1143" s="26">
        <v>600500</v>
      </c>
      <c r="D1143" s="26" t="s">
        <v>981</v>
      </c>
      <c r="E1143" s="34">
        <v>-49160.7</v>
      </c>
      <c r="F1143" s="34">
        <v>18292.759999999998</v>
      </c>
      <c r="G1143" s="34">
        <v>9104244.0500000007</v>
      </c>
      <c r="H1143" s="34">
        <v>9141167.0299999993</v>
      </c>
      <c r="I1143" s="34">
        <v>9205043.2100000009</v>
      </c>
      <c r="J1143" s="34">
        <v>11662015.630000001</v>
      </c>
      <c r="K1143" s="34">
        <v>11733953.98</v>
      </c>
      <c r="L1143" s="34">
        <v>11782398.529999999</v>
      </c>
      <c r="M1143" s="34">
        <v>7506489.1299999999</v>
      </c>
      <c r="N1143" s="34">
        <v>7545341.0700000003</v>
      </c>
      <c r="O1143" s="34">
        <v>7583767.4900000002</v>
      </c>
      <c r="P1143" s="34">
        <v>16269124.16</v>
      </c>
      <c r="Q1143" s="34">
        <v>16269124.16</v>
      </c>
    </row>
    <row r="1144" spans="1:17" ht="15" thickBot="1" x14ac:dyDescent="0.4">
      <c r="A1144" s="26" t="s">
        <v>50</v>
      </c>
      <c r="B1144" s="26" t="s">
        <v>78</v>
      </c>
      <c r="C1144" s="26">
        <v>600700</v>
      </c>
      <c r="D1144" s="26" t="s">
        <v>982</v>
      </c>
      <c r="E1144" s="34">
        <v>2425.7600000000002</v>
      </c>
      <c r="F1144" s="34">
        <v>39112.120000000003</v>
      </c>
      <c r="G1144" s="34">
        <v>40316.93</v>
      </c>
      <c r="H1144" s="34">
        <v>40316.93</v>
      </c>
      <c r="I1144" s="34">
        <v>40316.93</v>
      </c>
      <c r="J1144" s="34">
        <v>40316.93</v>
      </c>
      <c r="K1144" s="34">
        <v>40316.93</v>
      </c>
      <c r="L1144" s="34">
        <v>45555.47</v>
      </c>
      <c r="M1144" s="34">
        <v>45555.47</v>
      </c>
      <c r="N1144" s="34">
        <v>45555.47</v>
      </c>
      <c r="O1144" s="34">
        <v>45555.47</v>
      </c>
      <c r="P1144" s="34">
        <v>47988.61</v>
      </c>
      <c r="Q1144" s="34">
        <v>47988.61</v>
      </c>
    </row>
    <row r="1145" spans="1:17" ht="15" thickBot="1" x14ac:dyDescent="0.4">
      <c r="A1145" s="26" t="s">
        <v>50</v>
      </c>
      <c r="B1145" s="26" t="s">
        <v>78</v>
      </c>
      <c r="C1145" s="26">
        <v>600800</v>
      </c>
      <c r="D1145" s="26" t="s">
        <v>983</v>
      </c>
      <c r="E1145" s="34">
        <v>19665.34</v>
      </c>
      <c r="F1145" s="34">
        <v>34855.89</v>
      </c>
      <c r="G1145" s="34">
        <v>52208.36</v>
      </c>
      <c r="H1145" s="34">
        <v>69812.399999999994</v>
      </c>
      <c r="I1145" s="34">
        <v>84896.97</v>
      </c>
      <c r="J1145" s="34">
        <v>102993.52</v>
      </c>
      <c r="K1145" s="34">
        <v>132922.57999999999</v>
      </c>
      <c r="L1145" s="34">
        <v>159540.37</v>
      </c>
      <c r="M1145" s="34">
        <v>176554.63</v>
      </c>
      <c r="N1145" s="34">
        <v>193123.13</v>
      </c>
      <c r="O1145" s="34">
        <v>212228.96</v>
      </c>
      <c r="P1145" s="34">
        <v>233899.59</v>
      </c>
      <c r="Q1145" s="34">
        <v>233899.59</v>
      </c>
    </row>
    <row r="1146" spans="1:17" ht="15" thickBot="1" x14ac:dyDescent="0.4">
      <c r="A1146" s="26" t="s">
        <v>50</v>
      </c>
      <c r="B1146" s="26" t="s">
        <v>78</v>
      </c>
      <c r="C1146" s="26">
        <v>600900</v>
      </c>
      <c r="D1146" s="26" t="s">
        <v>984</v>
      </c>
      <c r="E1146" s="34">
        <v>654624.43999999994</v>
      </c>
      <c r="F1146" s="34">
        <v>1250809.73</v>
      </c>
      <c r="G1146" s="34">
        <v>1963556.64</v>
      </c>
      <c r="H1146" s="34">
        <v>2584742.5299999998</v>
      </c>
      <c r="I1146" s="34">
        <v>3291385.8</v>
      </c>
      <c r="J1146" s="34">
        <v>3993517.85</v>
      </c>
      <c r="K1146" s="34">
        <v>4667722.33</v>
      </c>
      <c r="L1146" s="34">
        <v>5414597.8099999996</v>
      </c>
      <c r="M1146" s="34">
        <v>6091228.9000000004</v>
      </c>
      <c r="N1146" s="34">
        <v>6798720.9199999999</v>
      </c>
      <c r="O1146" s="34">
        <v>7511016.2599999998</v>
      </c>
      <c r="P1146" s="34">
        <v>7009193.3099999996</v>
      </c>
      <c r="Q1146" s="34">
        <v>7009193.3099999996</v>
      </c>
    </row>
    <row r="1147" spans="1:17" ht="15" thickBot="1" x14ac:dyDescent="0.4">
      <c r="A1147" s="26" t="s">
        <v>50</v>
      </c>
      <c r="B1147" s="26" t="s">
        <v>78</v>
      </c>
      <c r="C1147" s="26">
        <v>601000</v>
      </c>
      <c r="D1147" s="26" t="s">
        <v>985</v>
      </c>
      <c r="E1147" s="34">
        <v>4673626.05</v>
      </c>
      <c r="F1147" s="34">
        <v>9207674.3100000005</v>
      </c>
      <c r="G1147" s="34">
        <v>14273458.359999999</v>
      </c>
      <c r="H1147" s="34">
        <v>19069826.489999998</v>
      </c>
      <c r="I1147" s="34">
        <v>24150721.239999998</v>
      </c>
      <c r="J1147" s="34">
        <v>29242027.600000001</v>
      </c>
      <c r="K1147" s="34">
        <v>34271816.810000002</v>
      </c>
      <c r="L1147" s="34">
        <v>39499283.119999997</v>
      </c>
      <c r="M1147" s="34">
        <v>44521668.68</v>
      </c>
      <c r="N1147" s="34">
        <v>49614062.380000003</v>
      </c>
      <c r="O1147" s="34">
        <v>54739096.090000004</v>
      </c>
      <c r="P1147" s="34">
        <v>59755335.210000001</v>
      </c>
      <c r="Q1147" s="34">
        <v>59755335.210000001</v>
      </c>
    </row>
    <row r="1148" spans="1:17" ht="15" thickBot="1" x14ac:dyDescent="0.4">
      <c r="A1148" s="26" t="s">
        <v>50</v>
      </c>
      <c r="B1148" s="26" t="s">
        <v>78</v>
      </c>
      <c r="C1148" s="26">
        <v>601002</v>
      </c>
      <c r="D1148" s="26" t="s">
        <v>1247</v>
      </c>
      <c r="E1148" s="34">
        <v>0</v>
      </c>
      <c r="F1148" s="34">
        <v>0</v>
      </c>
      <c r="G1148" s="34">
        <v>0</v>
      </c>
      <c r="H1148" s="34">
        <v>0</v>
      </c>
      <c r="I1148" s="34">
        <v>0</v>
      </c>
      <c r="J1148" s="34">
        <v>0</v>
      </c>
      <c r="K1148" s="34">
        <v>0</v>
      </c>
      <c r="L1148" s="34">
        <v>0</v>
      </c>
      <c r="M1148" s="34">
        <v>0</v>
      </c>
      <c r="N1148" s="34">
        <v>7842.31</v>
      </c>
      <c r="O1148" s="34">
        <v>7842.31</v>
      </c>
      <c r="P1148" s="34">
        <v>7842.31</v>
      </c>
      <c r="Q1148" s="34">
        <v>7842.31</v>
      </c>
    </row>
    <row r="1149" spans="1:17" ht="15" thickBot="1" x14ac:dyDescent="0.4">
      <c r="A1149" s="26" t="s">
        <v>50</v>
      </c>
      <c r="B1149" s="26" t="s">
        <v>78</v>
      </c>
      <c r="C1149" s="26">
        <v>601003</v>
      </c>
      <c r="D1149" s="26" t="s">
        <v>987</v>
      </c>
      <c r="E1149" s="34">
        <v>2727671.48</v>
      </c>
      <c r="F1149" s="34">
        <v>8308816.3300000001</v>
      </c>
      <c r="G1149" s="34">
        <v>9201740.5399999991</v>
      </c>
      <c r="H1149" s="34">
        <v>8924747.1600000001</v>
      </c>
      <c r="I1149" s="34">
        <v>11931799.4</v>
      </c>
      <c r="J1149" s="34">
        <v>11138569.560000001</v>
      </c>
      <c r="K1149" s="34">
        <v>12012358.939999999</v>
      </c>
      <c r="L1149" s="34">
        <v>9455571.1799999997</v>
      </c>
      <c r="M1149" s="34">
        <v>8914191.9700000007</v>
      </c>
      <c r="N1149" s="34">
        <v>7293571.2300000004</v>
      </c>
      <c r="O1149" s="34">
        <v>7510635.5</v>
      </c>
      <c r="P1149" s="34">
        <v>6639742.6500000004</v>
      </c>
      <c r="Q1149" s="34">
        <v>6639742.6500000004</v>
      </c>
    </row>
    <row r="1150" spans="1:17" ht="15" thickBot="1" x14ac:dyDescent="0.4">
      <c r="A1150" s="26" t="s">
        <v>50</v>
      </c>
      <c r="B1150" s="26" t="s">
        <v>78</v>
      </c>
      <c r="C1150" s="26">
        <v>601005</v>
      </c>
      <c r="D1150" s="26" t="s">
        <v>988</v>
      </c>
      <c r="E1150" s="34">
        <v>231206.18</v>
      </c>
      <c r="F1150" s="34">
        <v>457276.83</v>
      </c>
      <c r="G1150" s="34">
        <v>696933.34</v>
      </c>
      <c r="H1150" s="34">
        <v>934893.67</v>
      </c>
      <c r="I1150" s="34">
        <v>1173417.81</v>
      </c>
      <c r="J1150" s="34">
        <v>1413354.47</v>
      </c>
      <c r="K1150" s="34">
        <v>1653291.15</v>
      </c>
      <c r="L1150" s="34">
        <v>1899813.63</v>
      </c>
      <c r="M1150" s="34">
        <v>2130474.9</v>
      </c>
      <c r="N1150" s="34">
        <v>2361136.17</v>
      </c>
      <c r="O1150" s="34">
        <v>2591797.44</v>
      </c>
      <c r="P1150" s="34">
        <v>2822458.71</v>
      </c>
      <c r="Q1150" s="34">
        <v>2822458.71</v>
      </c>
    </row>
    <row r="1151" spans="1:17" ht="15" thickBot="1" x14ac:dyDescent="0.4">
      <c r="A1151" s="26" t="s">
        <v>50</v>
      </c>
      <c r="B1151" s="26" t="s">
        <v>78</v>
      </c>
      <c r="C1151" s="26">
        <v>601100</v>
      </c>
      <c r="D1151" s="26" t="s">
        <v>989</v>
      </c>
      <c r="E1151" s="34">
        <v>204493.88</v>
      </c>
      <c r="F1151" s="34">
        <v>307073.52</v>
      </c>
      <c r="G1151" s="34">
        <v>365668.41</v>
      </c>
      <c r="H1151" s="34">
        <v>429526.4</v>
      </c>
      <c r="I1151" s="34">
        <v>528901.92000000004</v>
      </c>
      <c r="J1151" s="34">
        <v>634912.56999999995</v>
      </c>
      <c r="K1151" s="34">
        <v>669029.04</v>
      </c>
      <c r="L1151" s="34">
        <v>738963.16</v>
      </c>
      <c r="M1151" s="34">
        <v>775520.67</v>
      </c>
      <c r="N1151" s="34">
        <v>791262.11</v>
      </c>
      <c r="O1151" s="34">
        <v>812167.2</v>
      </c>
      <c r="P1151" s="34">
        <v>842324.89</v>
      </c>
      <c r="Q1151" s="34">
        <v>842324.89</v>
      </c>
    </row>
    <row r="1152" spans="1:17" ht="15" thickBot="1" x14ac:dyDescent="0.4">
      <c r="A1152" s="26" t="s">
        <v>50</v>
      </c>
      <c r="B1152" s="26" t="s">
        <v>78</v>
      </c>
      <c r="C1152" s="26">
        <v>601200</v>
      </c>
      <c r="D1152" s="26" t="s">
        <v>990</v>
      </c>
      <c r="E1152" s="34">
        <v>16422.75</v>
      </c>
      <c r="F1152" s="34">
        <v>23372.75</v>
      </c>
      <c r="G1152" s="34">
        <v>27252.75</v>
      </c>
      <c r="H1152" s="34">
        <v>30377.75</v>
      </c>
      <c r="I1152" s="34">
        <v>33502.75</v>
      </c>
      <c r="J1152" s="34">
        <v>45724.46</v>
      </c>
      <c r="K1152" s="34">
        <v>49649.46</v>
      </c>
      <c r="L1152" s="34">
        <v>52774.46</v>
      </c>
      <c r="M1152" s="34">
        <v>55899.46</v>
      </c>
      <c r="N1152" s="34">
        <v>59099.46</v>
      </c>
      <c r="O1152" s="34">
        <v>62614.46</v>
      </c>
      <c r="P1152" s="34">
        <v>98109.46</v>
      </c>
      <c r="Q1152" s="34">
        <v>98109.46</v>
      </c>
    </row>
    <row r="1153" spans="1:17" ht="15" thickBot="1" x14ac:dyDescent="0.4">
      <c r="A1153" s="26" t="s">
        <v>50</v>
      </c>
      <c r="B1153" s="26" t="s">
        <v>78</v>
      </c>
      <c r="C1153" s="26">
        <v>601300</v>
      </c>
      <c r="D1153" s="26" t="s">
        <v>991</v>
      </c>
      <c r="E1153" s="34">
        <v>27532.42</v>
      </c>
      <c r="F1153" s="34">
        <v>49396.06</v>
      </c>
      <c r="G1153" s="34">
        <v>65663.95</v>
      </c>
      <c r="H1153" s="34">
        <v>87969.09</v>
      </c>
      <c r="I1153" s="34">
        <v>102527.78</v>
      </c>
      <c r="J1153" s="34">
        <v>118518.55</v>
      </c>
      <c r="K1153" s="34">
        <v>127309.74</v>
      </c>
      <c r="L1153" s="34">
        <v>138546.38</v>
      </c>
      <c r="M1153" s="34">
        <v>151337.07999999999</v>
      </c>
      <c r="N1153" s="34">
        <v>180222.11</v>
      </c>
      <c r="O1153" s="34">
        <v>203524.87</v>
      </c>
      <c r="P1153" s="34">
        <v>233407.11</v>
      </c>
      <c r="Q1153" s="34">
        <v>233407.11</v>
      </c>
    </row>
    <row r="1154" spans="1:17" ht="15" thickBot="1" x14ac:dyDescent="0.4">
      <c r="A1154" s="26" t="s">
        <v>50</v>
      </c>
      <c r="B1154" s="26" t="s">
        <v>78</v>
      </c>
      <c r="C1154" s="26">
        <v>601400</v>
      </c>
      <c r="D1154" s="26" t="s">
        <v>992</v>
      </c>
      <c r="E1154" s="34">
        <v>393471.35</v>
      </c>
      <c r="F1154" s="34">
        <v>2739610.51</v>
      </c>
      <c r="G1154" s="34">
        <v>3538131.01</v>
      </c>
      <c r="H1154" s="34">
        <v>5437619.6399999997</v>
      </c>
      <c r="I1154" s="34">
        <v>7459386.7800000003</v>
      </c>
      <c r="J1154" s="34">
        <v>7806664.71</v>
      </c>
      <c r="K1154" s="34">
        <v>9892776.9100000001</v>
      </c>
      <c r="L1154" s="34">
        <v>11652917.109999999</v>
      </c>
      <c r="M1154" s="34">
        <v>13064930.67</v>
      </c>
      <c r="N1154" s="34">
        <v>14298677.220000001</v>
      </c>
      <c r="O1154" s="34">
        <v>16468249.029999999</v>
      </c>
      <c r="P1154" s="34">
        <v>18296194.969999999</v>
      </c>
      <c r="Q1154" s="34">
        <v>18296194.969999999</v>
      </c>
    </row>
    <row r="1155" spans="1:17" ht="15" thickBot="1" x14ac:dyDescent="0.4">
      <c r="A1155" s="26" t="s">
        <v>50</v>
      </c>
      <c r="B1155" s="26" t="s">
        <v>78</v>
      </c>
      <c r="C1155" s="26">
        <v>601401</v>
      </c>
      <c r="D1155" s="26" t="s">
        <v>993</v>
      </c>
      <c r="E1155" s="34">
        <v>807616.12</v>
      </c>
      <c r="F1155" s="34">
        <v>1872621.65</v>
      </c>
      <c r="G1155" s="34">
        <v>2905030.93</v>
      </c>
      <c r="H1155" s="34">
        <v>3688211.36</v>
      </c>
      <c r="I1155" s="34">
        <v>4761988.96</v>
      </c>
      <c r="J1155" s="34">
        <v>5773777.7599999998</v>
      </c>
      <c r="K1155" s="34">
        <v>6828396.1699999999</v>
      </c>
      <c r="L1155" s="34">
        <v>7881102.1600000001</v>
      </c>
      <c r="M1155" s="34">
        <v>8636503.8699999992</v>
      </c>
      <c r="N1155" s="34">
        <v>9768775.1999999993</v>
      </c>
      <c r="O1155" s="34">
        <v>10580279.289999999</v>
      </c>
      <c r="P1155" s="34">
        <v>11622433.83</v>
      </c>
      <c r="Q1155" s="34">
        <v>11622433.83</v>
      </c>
    </row>
    <row r="1156" spans="1:17" ht="15" thickBot="1" x14ac:dyDescent="0.4">
      <c r="A1156" s="26" t="s">
        <v>50</v>
      </c>
      <c r="B1156" s="26" t="s">
        <v>78</v>
      </c>
      <c r="C1156" s="26">
        <v>601402</v>
      </c>
      <c r="D1156" s="26" t="s">
        <v>994</v>
      </c>
      <c r="E1156" s="34">
        <v>169186.38</v>
      </c>
      <c r="F1156" s="34">
        <v>451734.62</v>
      </c>
      <c r="G1156" s="34">
        <v>682880.65</v>
      </c>
      <c r="H1156" s="34">
        <v>1002564.34</v>
      </c>
      <c r="I1156" s="34">
        <v>1270765.28</v>
      </c>
      <c r="J1156" s="34">
        <v>1552504.29</v>
      </c>
      <c r="K1156" s="34">
        <v>1889183.51</v>
      </c>
      <c r="L1156" s="34">
        <v>2226693.0499999998</v>
      </c>
      <c r="M1156" s="34">
        <v>2529633.9900000002</v>
      </c>
      <c r="N1156" s="34">
        <v>2926990.24</v>
      </c>
      <c r="O1156" s="34">
        <v>3324176.78</v>
      </c>
      <c r="P1156" s="34">
        <v>3616112.4</v>
      </c>
      <c r="Q1156" s="34">
        <v>3616112.4</v>
      </c>
    </row>
    <row r="1157" spans="1:17" ht="15" thickBot="1" x14ac:dyDescent="0.4">
      <c r="A1157" s="26" t="s">
        <v>50</v>
      </c>
      <c r="B1157" s="26" t="s">
        <v>78</v>
      </c>
      <c r="C1157" s="26">
        <v>601403</v>
      </c>
      <c r="D1157" s="26" t="s">
        <v>995</v>
      </c>
      <c r="E1157" s="34">
        <v>257.54000000000002</v>
      </c>
      <c r="F1157" s="34">
        <v>5646.4</v>
      </c>
      <c r="G1157" s="34">
        <v>9664.15</v>
      </c>
      <c r="H1157" s="34">
        <v>10505.41</v>
      </c>
      <c r="I1157" s="34">
        <v>12444.07</v>
      </c>
      <c r="J1157" s="34">
        <v>12740.46</v>
      </c>
      <c r="K1157" s="34">
        <v>12988.25</v>
      </c>
      <c r="L1157" s="34">
        <v>24249.35</v>
      </c>
      <c r="M1157" s="34">
        <v>23485.05</v>
      </c>
      <c r="N1157" s="34">
        <v>37197.800000000003</v>
      </c>
      <c r="O1157" s="34">
        <v>37242.67</v>
      </c>
      <c r="P1157" s="34">
        <v>42782.67</v>
      </c>
      <c r="Q1157" s="34">
        <v>42782.67</v>
      </c>
    </row>
    <row r="1158" spans="1:17" ht="15" thickBot="1" x14ac:dyDescent="0.4">
      <c r="A1158" s="26" t="s">
        <v>50</v>
      </c>
      <c r="B1158" s="26" t="s">
        <v>78</v>
      </c>
      <c r="C1158" s="26">
        <v>601404</v>
      </c>
      <c r="D1158" s="26" t="s">
        <v>996</v>
      </c>
      <c r="E1158" s="34">
        <v>120.94</v>
      </c>
      <c r="F1158" s="34">
        <v>824.42</v>
      </c>
      <c r="G1158" s="34">
        <v>824.42</v>
      </c>
      <c r="H1158" s="34">
        <v>824.42</v>
      </c>
      <c r="I1158" s="34">
        <v>824.42</v>
      </c>
      <c r="J1158" s="34">
        <v>824.42</v>
      </c>
      <c r="K1158" s="34">
        <v>880.15</v>
      </c>
      <c r="L1158" s="34">
        <v>880.15</v>
      </c>
      <c r="M1158" s="34">
        <v>880.15</v>
      </c>
      <c r="N1158" s="34">
        <v>880.15</v>
      </c>
      <c r="O1158" s="34">
        <v>880.15</v>
      </c>
      <c r="P1158" s="34">
        <v>880.15</v>
      </c>
      <c r="Q1158" s="34">
        <v>880.15</v>
      </c>
    </row>
    <row r="1159" spans="1:17" ht="15" thickBot="1" x14ac:dyDescent="0.4">
      <c r="A1159" s="26" t="s">
        <v>50</v>
      </c>
      <c r="B1159" s="26" t="s">
        <v>78</v>
      </c>
      <c r="C1159" s="26">
        <v>601409</v>
      </c>
      <c r="D1159" s="26" t="s">
        <v>1248</v>
      </c>
      <c r="E1159" s="34">
        <v>0</v>
      </c>
      <c r="F1159" s="34">
        <v>0</v>
      </c>
      <c r="G1159" s="34">
        <v>23760.07</v>
      </c>
      <c r="H1159" s="34">
        <v>20000</v>
      </c>
      <c r="I1159" s="34">
        <v>54920.93</v>
      </c>
      <c r="J1159" s="34">
        <v>71974.83</v>
      </c>
      <c r="K1159" s="34">
        <v>71974.83</v>
      </c>
      <c r="L1159" s="34">
        <v>71974.83</v>
      </c>
      <c r="M1159" s="34">
        <v>71974.83</v>
      </c>
      <c r="N1159" s="34">
        <v>71974.83</v>
      </c>
      <c r="O1159" s="34">
        <v>71974.83</v>
      </c>
      <c r="P1159" s="34">
        <v>71974.83</v>
      </c>
      <c r="Q1159" s="34">
        <v>71974.83</v>
      </c>
    </row>
    <row r="1160" spans="1:17" ht="15" thickBot="1" x14ac:dyDescent="0.4">
      <c r="A1160" s="26" t="s">
        <v>50</v>
      </c>
      <c r="B1160" s="26" t="s">
        <v>78</v>
      </c>
      <c r="C1160" s="26">
        <v>601410</v>
      </c>
      <c r="D1160" s="26" t="s">
        <v>1249</v>
      </c>
      <c r="E1160" s="34">
        <v>0</v>
      </c>
      <c r="F1160" s="34">
        <v>0</v>
      </c>
      <c r="G1160" s="34">
        <v>0</v>
      </c>
      <c r="H1160" s="34">
        <v>10656.63</v>
      </c>
      <c r="I1160" s="34">
        <v>151939.98000000001</v>
      </c>
      <c r="J1160" s="34">
        <v>163302.63</v>
      </c>
      <c r="K1160" s="34">
        <v>163302.63</v>
      </c>
      <c r="L1160" s="34">
        <v>151939.98000000001</v>
      </c>
      <c r="M1160" s="34">
        <v>151939.98000000001</v>
      </c>
      <c r="N1160" s="34">
        <v>151939.98000000001</v>
      </c>
      <c r="O1160" s="34">
        <v>151939.98000000001</v>
      </c>
      <c r="P1160" s="34">
        <v>151939.98000000001</v>
      </c>
      <c r="Q1160" s="34">
        <v>151939.98000000001</v>
      </c>
    </row>
    <row r="1161" spans="1:17" ht="15" thickBot="1" x14ac:dyDescent="0.4">
      <c r="A1161" s="26" t="s">
        <v>50</v>
      </c>
      <c r="B1161" s="26" t="s">
        <v>78</v>
      </c>
      <c r="C1161" s="26">
        <v>601414</v>
      </c>
      <c r="D1161" s="26" t="s">
        <v>1250</v>
      </c>
      <c r="E1161" s="34">
        <v>855.41</v>
      </c>
      <c r="F1161" s="34">
        <v>1478</v>
      </c>
      <c r="G1161" s="34">
        <v>1478</v>
      </c>
      <c r="H1161" s="34">
        <v>2788.54</v>
      </c>
      <c r="I1161" s="34">
        <v>2788.54</v>
      </c>
      <c r="J1161" s="34">
        <v>4543.4399999999996</v>
      </c>
      <c r="K1161" s="34">
        <v>5839.54</v>
      </c>
      <c r="L1161" s="34">
        <v>6055.69</v>
      </c>
      <c r="M1161" s="34">
        <v>6790.78</v>
      </c>
      <c r="N1161" s="34">
        <v>8792.75</v>
      </c>
      <c r="O1161" s="34">
        <v>9700.6</v>
      </c>
      <c r="P1161" s="34">
        <v>9700.6</v>
      </c>
      <c r="Q1161" s="34">
        <v>9700.6</v>
      </c>
    </row>
    <row r="1162" spans="1:17" ht="15" thickBot="1" x14ac:dyDescent="0.4">
      <c r="A1162" s="26" t="s">
        <v>50</v>
      </c>
      <c r="B1162" s="26" t="s">
        <v>78</v>
      </c>
      <c r="C1162" s="26">
        <v>601415</v>
      </c>
      <c r="D1162" s="26" t="s">
        <v>997</v>
      </c>
      <c r="E1162" s="34">
        <v>1059.53</v>
      </c>
      <c r="F1162" s="34">
        <v>1466.87</v>
      </c>
      <c r="G1162" s="34">
        <v>3086.31</v>
      </c>
      <c r="H1162" s="34">
        <v>3086.31</v>
      </c>
      <c r="I1162" s="34">
        <v>3306.21</v>
      </c>
      <c r="J1162" s="34">
        <v>3958.29</v>
      </c>
      <c r="K1162" s="34">
        <v>3958.29</v>
      </c>
      <c r="L1162" s="34">
        <v>4413.7</v>
      </c>
      <c r="M1162" s="34">
        <v>4413.7</v>
      </c>
      <c r="N1162" s="34">
        <v>4413.7</v>
      </c>
      <c r="O1162" s="34">
        <v>4413.7</v>
      </c>
      <c r="P1162" s="34">
        <v>4413.7</v>
      </c>
      <c r="Q1162" s="34">
        <v>4413.7</v>
      </c>
    </row>
    <row r="1163" spans="1:17" ht="15" thickBot="1" x14ac:dyDescent="0.4">
      <c r="A1163" s="26" t="s">
        <v>50</v>
      </c>
      <c r="B1163" s="26" t="s">
        <v>78</v>
      </c>
      <c r="C1163" s="26">
        <v>601459</v>
      </c>
      <c r="D1163" s="26" t="s">
        <v>998</v>
      </c>
      <c r="E1163" s="34">
        <v>39301.879999999997</v>
      </c>
      <c r="F1163" s="34">
        <v>56242.6</v>
      </c>
      <c r="G1163" s="34">
        <v>81227.02</v>
      </c>
      <c r="H1163" s="34">
        <v>105368.13</v>
      </c>
      <c r="I1163" s="34">
        <v>175165.21</v>
      </c>
      <c r="J1163" s="34">
        <v>207304.92</v>
      </c>
      <c r="K1163" s="34">
        <v>226115.33</v>
      </c>
      <c r="L1163" s="34">
        <v>253394.14</v>
      </c>
      <c r="M1163" s="34">
        <v>286732.09999999998</v>
      </c>
      <c r="N1163" s="34">
        <v>308045.40999999997</v>
      </c>
      <c r="O1163" s="34">
        <v>322438.40000000002</v>
      </c>
      <c r="P1163" s="34">
        <v>340516.61</v>
      </c>
      <c r="Q1163" s="34">
        <v>340516.61</v>
      </c>
    </row>
    <row r="1164" spans="1:17" ht="15" thickBot="1" x14ac:dyDescent="0.4">
      <c r="A1164" s="26" t="s">
        <v>50</v>
      </c>
      <c r="B1164" s="26" t="s">
        <v>78</v>
      </c>
      <c r="C1164" s="26">
        <v>601500</v>
      </c>
      <c r="D1164" s="26" t="s">
        <v>999</v>
      </c>
      <c r="E1164" s="34">
        <v>21181.56</v>
      </c>
      <c r="F1164" s="34">
        <v>63065.62</v>
      </c>
      <c r="G1164" s="34">
        <v>112552.24</v>
      </c>
      <c r="H1164" s="34">
        <v>179995.01</v>
      </c>
      <c r="I1164" s="34">
        <v>230362.97</v>
      </c>
      <c r="J1164" s="34">
        <v>277253.59999999998</v>
      </c>
      <c r="K1164" s="34">
        <v>313175.31</v>
      </c>
      <c r="L1164" s="34">
        <v>353669.97</v>
      </c>
      <c r="M1164" s="34">
        <v>396148.84</v>
      </c>
      <c r="N1164" s="34">
        <v>451000.27</v>
      </c>
      <c r="O1164" s="34">
        <v>490948.91</v>
      </c>
      <c r="P1164" s="34">
        <v>529604.86</v>
      </c>
      <c r="Q1164" s="34">
        <v>529604.86</v>
      </c>
    </row>
    <row r="1165" spans="1:17" ht="15" thickBot="1" x14ac:dyDescent="0.4">
      <c r="A1165" s="26" t="s">
        <v>50</v>
      </c>
      <c r="B1165" s="26" t="s">
        <v>78</v>
      </c>
      <c r="C1165" s="26">
        <v>601600</v>
      </c>
      <c r="D1165" s="26" t="s">
        <v>1000</v>
      </c>
      <c r="E1165" s="34">
        <v>16754.84</v>
      </c>
      <c r="F1165" s="34">
        <v>98797.04</v>
      </c>
      <c r="G1165" s="34">
        <v>133119.22</v>
      </c>
      <c r="H1165" s="34">
        <v>160712.16</v>
      </c>
      <c r="I1165" s="34">
        <v>218483.39</v>
      </c>
      <c r="J1165" s="34">
        <v>240496.04</v>
      </c>
      <c r="K1165" s="34">
        <v>246757.86</v>
      </c>
      <c r="L1165" s="34">
        <v>306574.93</v>
      </c>
      <c r="M1165" s="34">
        <v>326417.44</v>
      </c>
      <c r="N1165" s="34">
        <v>339252.52</v>
      </c>
      <c r="O1165" s="34">
        <v>380115.97</v>
      </c>
      <c r="P1165" s="34">
        <v>391454.82</v>
      </c>
      <c r="Q1165" s="34">
        <v>391454.82</v>
      </c>
    </row>
    <row r="1166" spans="1:17" ht="15" thickBot="1" x14ac:dyDescent="0.4">
      <c r="A1166" s="26" t="s">
        <v>50</v>
      </c>
      <c r="B1166" s="26" t="s">
        <v>78</v>
      </c>
      <c r="C1166" s="26">
        <v>601700</v>
      </c>
      <c r="D1166" s="26" t="s">
        <v>1001</v>
      </c>
      <c r="E1166" s="34">
        <v>12277.01</v>
      </c>
      <c r="F1166" s="34">
        <v>-2583585.5299999998</v>
      </c>
      <c r="G1166" s="34">
        <v>-632840.05000000005</v>
      </c>
      <c r="H1166" s="34">
        <v>-619804.25</v>
      </c>
      <c r="I1166" s="34">
        <v>-600277.75</v>
      </c>
      <c r="J1166" s="34">
        <v>-594940.57999999996</v>
      </c>
      <c r="K1166" s="34">
        <v>-562884.53</v>
      </c>
      <c r="L1166" s="34">
        <v>-553325.06999999995</v>
      </c>
      <c r="M1166" s="34">
        <v>-529005.64</v>
      </c>
      <c r="N1166" s="34">
        <v>-522107.73</v>
      </c>
      <c r="O1166" s="34">
        <v>-515170.52</v>
      </c>
      <c r="P1166" s="34">
        <v>-780122.52</v>
      </c>
      <c r="Q1166" s="34">
        <v>-780122.52</v>
      </c>
    </row>
    <row r="1167" spans="1:17" ht="15" thickBot="1" x14ac:dyDescent="0.4">
      <c r="A1167" s="26" t="s">
        <v>50</v>
      </c>
      <c r="B1167" s="26" t="s">
        <v>78</v>
      </c>
      <c r="C1167" s="26">
        <v>601703</v>
      </c>
      <c r="D1167" s="26" t="s">
        <v>1251</v>
      </c>
      <c r="E1167" s="34">
        <v>0</v>
      </c>
      <c r="F1167" s="34">
        <v>0</v>
      </c>
      <c r="G1167" s="34">
        <v>0</v>
      </c>
      <c r="H1167" s="34">
        <v>0</v>
      </c>
      <c r="I1167" s="34">
        <v>1308.45</v>
      </c>
      <c r="J1167" s="34">
        <v>1308.45</v>
      </c>
      <c r="K1167" s="34">
        <v>1308.45</v>
      </c>
      <c r="L1167" s="34">
        <v>1308.45</v>
      </c>
      <c r="M1167" s="34">
        <v>1308.45</v>
      </c>
      <c r="N1167" s="34">
        <v>1308.45</v>
      </c>
      <c r="O1167" s="34">
        <v>1308.45</v>
      </c>
      <c r="P1167" s="34">
        <v>1308.45</v>
      </c>
      <c r="Q1167" s="34">
        <v>1308.45</v>
      </c>
    </row>
    <row r="1168" spans="1:17" ht="15" thickBot="1" x14ac:dyDescent="0.4">
      <c r="A1168" s="26" t="s">
        <v>50</v>
      </c>
      <c r="B1168" s="26" t="s">
        <v>78</v>
      </c>
      <c r="C1168" s="26">
        <v>601720</v>
      </c>
      <c r="D1168" s="26" t="s">
        <v>1002</v>
      </c>
      <c r="E1168" s="34">
        <v>-66699</v>
      </c>
      <c r="F1168" s="34">
        <v>-66699</v>
      </c>
      <c r="G1168" s="34">
        <v>-179519.94</v>
      </c>
      <c r="H1168" s="34">
        <v>-388439.8</v>
      </c>
      <c r="I1168" s="34">
        <v>-388439.8</v>
      </c>
      <c r="J1168" s="34">
        <v>-388860.06</v>
      </c>
      <c r="K1168" s="34">
        <v>-491455.21</v>
      </c>
      <c r="L1168" s="34">
        <v>-525768.86</v>
      </c>
      <c r="M1168" s="34">
        <v>-533662.36</v>
      </c>
      <c r="N1168" s="34">
        <v>-716986.92</v>
      </c>
      <c r="O1168" s="34">
        <v>-721869.44</v>
      </c>
      <c r="P1168" s="34">
        <v>-729886.99</v>
      </c>
      <c r="Q1168" s="34">
        <v>-729886.99</v>
      </c>
    </row>
    <row r="1169" spans="1:17" ht="15" thickBot="1" x14ac:dyDescent="0.4">
      <c r="A1169" s="26" t="s">
        <v>50</v>
      </c>
      <c r="B1169" s="26" t="s">
        <v>78</v>
      </c>
      <c r="C1169" s="26">
        <v>601800</v>
      </c>
      <c r="D1169" s="26" t="s">
        <v>1003</v>
      </c>
      <c r="E1169" s="34">
        <v>101377.17</v>
      </c>
      <c r="F1169" s="34">
        <v>101377.17</v>
      </c>
      <c r="G1169" s="34">
        <v>114516.25</v>
      </c>
      <c r="H1169" s="34">
        <v>140778.73000000001</v>
      </c>
      <c r="I1169" s="34">
        <v>227985.12</v>
      </c>
      <c r="J1169" s="34">
        <v>237021.98</v>
      </c>
      <c r="K1169" s="34">
        <v>264139.31</v>
      </c>
      <c r="L1169" s="34">
        <v>266686.77</v>
      </c>
      <c r="M1169" s="34">
        <v>274928.53000000003</v>
      </c>
      <c r="N1169" s="34">
        <v>311222.55</v>
      </c>
      <c r="O1169" s="34">
        <v>427977.32</v>
      </c>
      <c r="P1169" s="34">
        <v>453395.64</v>
      </c>
      <c r="Q1169" s="34">
        <v>453395.64</v>
      </c>
    </row>
    <row r="1170" spans="1:17" ht="15" thickBot="1" x14ac:dyDescent="0.4">
      <c r="A1170" s="26" t="s">
        <v>50</v>
      </c>
      <c r="B1170" s="26" t="s">
        <v>78</v>
      </c>
      <c r="C1170" s="26">
        <v>601900</v>
      </c>
      <c r="D1170" s="26" t="s">
        <v>1004</v>
      </c>
      <c r="E1170" s="34">
        <v>202760.86</v>
      </c>
      <c r="F1170" s="34">
        <v>331465.01</v>
      </c>
      <c r="G1170" s="34">
        <v>372219.92</v>
      </c>
      <c r="H1170" s="34">
        <v>535534.6</v>
      </c>
      <c r="I1170" s="34">
        <v>670534.05000000005</v>
      </c>
      <c r="J1170" s="34">
        <v>727940.48</v>
      </c>
      <c r="K1170" s="34">
        <v>997688.07</v>
      </c>
      <c r="L1170" s="34">
        <v>1040857.95</v>
      </c>
      <c r="M1170" s="34">
        <v>1026551.48</v>
      </c>
      <c r="N1170" s="34">
        <v>1234594.1399999999</v>
      </c>
      <c r="O1170" s="34">
        <v>1520717.06</v>
      </c>
      <c r="P1170" s="34">
        <v>1904035.29</v>
      </c>
      <c r="Q1170" s="34">
        <v>1904035.29</v>
      </c>
    </row>
    <row r="1171" spans="1:17" ht="15" thickBot="1" x14ac:dyDescent="0.4">
      <c r="A1171" s="26" t="s">
        <v>50</v>
      </c>
      <c r="B1171" s="26" t="s">
        <v>78</v>
      </c>
      <c r="C1171" s="26">
        <v>602000</v>
      </c>
      <c r="D1171" s="26" t="s">
        <v>1005</v>
      </c>
      <c r="E1171" s="34">
        <v>1268046.1299999999</v>
      </c>
      <c r="F1171" s="34">
        <v>1421818.09</v>
      </c>
      <c r="G1171" s="34">
        <v>2180398.75</v>
      </c>
      <c r="H1171" s="34">
        <v>2478479.8199999998</v>
      </c>
      <c r="I1171" s="34">
        <v>3547852.44</v>
      </c>
      <c r="J1171" s="34">
        <v>4617280.33</v>
      </c>
      <c r="K1171" s="34">
        <v>5750828.3200000003</v>
      </c>
      <c r="L1171" s="34">
        <v>6860170.29</v>
      </c>
      <c r="M1171" s="34">
        <v>7983757.3099999996</v>
      </c>
      <c r="N1171" s="34">
        <v>9660027.7799999993</v>
      </c>
      <c r="O1171" s="34">
        <v>10768118.42</v>
      </c>
      <c r="P1171" s="34">
        <v>11781627.789999999</v>
      </c>
      <c r="Q1171" s="34">
        <v>11781627.789999999</v>
      </c>
    </row>
    <row r="1172" spans="1:17" ht="15" thickBot="1" x14ac:dyDescent="0.4">
      <c r="A1172" s="26" t="s">
        <v>50</v>
      </c>
      <c r="B1172" s="26" t="s">
        <v>78</v>
      </c>
      <c r="C1172" s="26">
        <v>602100</v>
      </c>
      <c r="D1172" s="26" t="s">
        <v>1006</v>
      </c>
      <c r="E1172" s="34">
        <v>4294505.59</v>
      </c>
      <c r="F1172" s="34">
        <v>10628954.26</v>
      </c>
      <c r="G1172" s="34">
        <v>18064341.870000001</v>
      </c>
      <c r="H1172" s="34">
        <v>26757438.43</v>
      </c>
      <c r="I1172" s="34">
        <v>37435391.640000001</v>
      </c>
      <c r="J1172" s="34">
        <v>47713149.909999996</v>
      </c>
      <c r="K1172" s="34">
        <v>54216068.049999997</v>
      </c>
      <c r="L1172" s="34">
        <v>65511031.689999998</v>
      </c>
      <c r="M1172" s="34">
        <v>74371757.980000004</v>
      </c>
      <c r="N1172" s="34">
        <v>81942041.5</v>
      </c>
      <c r="O1172" s="34">
        <v>94197943.640000001</v>
      </c>
      <c r="P1172" s="34">
        <v>104753805.20999999</v>
      </c>
      <c r="Q1172" s="34">
        <v>104753805.20999999</v>
      </c>
    </row>
    <row r="1173" spans="1:17" ht="15" thickBot="1" x14ac:dyDescent="0.4">
      <c r="A1173" s="26" t="s">
        <v>50</v>
      </c>
      <c r="B1173" s="26" t="s">
        <v>78</v>
      </c>
      <c r="C1173" s="26">
        <v>602101</v>
      </c>
      <c r="D1173" s="26" t="s">
        <v>1252</v>
      </c>
      <c r="E1173" s="34">
        <v>0</v>
      </c>
      <c r="F1173" s="34">
        <v>0</v>
      </c>
      <c r="G1173" s="34">
        <v>0</v>
      </c>
      <c r="H1173" s="34">
        <v>0</v>
      </c>
      <c r="I1173" s="34">
        <v>0</v>
      </c>
      <c r="J1173" s="34">
        <v>0</v>
      </c>
      <c r="K1173" s="34">
        <v>0</v>
      </c>
      <c r="L1173" s="34">
        <v>0</v>
      </c>
      <c r="M1173" s="34">
        <v>25340.78</v>
      </c>
      <c r="N1173" s="34">
        <v>0</v>
      </c>
      <c r="O1173" s="34">
        <v>0</v>
      </c>
      <c r="P1173" s="34">
        <v>0</v>
      </c>
      <c r="Q1173" s="34">
        <v>0</v>
      </c>
    </row>
    <row r="1174" spans="1:17" ht="15" thickBot="1" x14ac:dyDescent="0.4">
      <c r="A1174" s="26" t="s">
        <v>50</v>
      </c>
      <c r="B1174" s="26" t="s">
        <v>78</v>
      </c>
      <c r="C1174" s="26">
        <v>602102</v>
      </c>
      <c r="D1174" s="26" t="s">
        <v>1253</v>
      </c>
      <c r="E1174" s="34">
        <v>0</v>
      </c>
      <c r="F1174" s="34">
        <v>0</v>
      </c>
      <c r="G1174" s="34">
        <v>0</v>
      </c>
      <c r="H1174" s="34">
        <v>0</v>
      </c>
      <c r="I1174" s="34">
        <v>0</v>
      </c>
      <c r="J1174" s="34">
        <v>0</v>
      </c>
      <c r="K1174" s="34">
        <v>0</v>
      </c>
      <c r="L1174" s="34">
        <v>0</v>
      </c>
      <c r="M1174" s="34">
        <v>26492.78</v>
      </c>
      <c r="N1174" s="34">
        <v>0</v>
      </c>
      <c r="O1174" s="34">
        <v>0</v>
      </c>
      <c r="P1174" s="34">
        <v>0</v>
      </c>
      <c r="Q1174" s="34">
        <v>0</v>
      </c>
    </row>
    <row r="1175" spans="1:17" ht="15" thickBot="1" x14ac:dyDescent="0.4">
      <c r="A1175" s="26" t="s">
        <v>50</v>
      </c>
      <c r="B1175" s="26" t="s">
        <v>78</v>
      </c>
      <c r="C1175" s="26">
        <v>602103</v>
      </c>
      <c r="D1175" s="26" t="s">
        <v>1254</v>
      </c>
      <c r="E1175" s="34">
        <v>0</v>
      </c>
      <c r="F1175" s="34">
        <v>0</v>
      </c>
      <c r="G1175" s="34">
        <v>0</v>
      </c>
      <c r="H1175" s="34">
        <v>0</v>
      </c>
      <c r="I1175" s="34">
        <v>0</v>
      </c>
      <c r="J1175" s="34">
        <v>0</v>
      </c>
      <c r="K1175" s="34">
        <v>0</v>
      </c>
      <c r="L1175" s="34">
        <v>0</v>
      </c>
      <c r="M1175" s="34">
        <v>74916.75</v>
      </c>
      <c r="N1175" s="34">
        <v>0</v>
      </c>
      <c r="O1175" s="34">
        <v>0</v>
      </c>
      <c r="P1175" s="34">
        <v>0</v>
      </c>
      <c r="Q1175" s="34">
        <v>0</v>
      </c>
    </row>
    <row r="1176" spans="1:17" ht="15" thickBot="1" x14ac:dyDescent="0.4">
      <c r="A1176" s="26" t="s">
        <v>50</v>
      </c>
      <c r="B1176" s="26" t="s">
        <v>78</v>
      </c>
      <c r="C1176" s="26">
        <v>602104</v>
      </c>
      <c r="D1176" s="26" t="s">
        <v>1255</v>
      </c>
      <c r="E1176" s="34">
        <v>0</v>
      </c>
      <c r="F1176" s="34">
        <v>0</v>
      </c>
      <c r="G1176" s="34">
        <v>0</v>
      </c>
      <c r="H1176" s="34">
        <v>0</v>
      </c>
      <c r="I1176" s="34">
        <v>0</v>
      </c>
      <c r="J1176" s="34">
        <v>0</v>
      </c>
      <c r="K1176" s="34">
        <v>0</v>
      </c>
      <c r="L1176" s="34">
        <v>0</v>
      </c>
      <c r="M1176" s="34">
        <v>63947.55</v>
      </c>
      <c r="N1176" s="34">
        <v>662300</v>
      </c>
      <c r="O1176" s="34">
        <v>662300</v>
      </c>
      <c r="P1176" s="34">
        <v>662300</v>
      </c>
      <c r="Q1176" s="34">
        <v>662300</v>
      </c>
    </row>
    <row r="1177" spans="1:17" ht="15" thickBot="1" x14ac:dyDescent="0.4">
      <c r="A1177" s="26" t="s">
        <v>50</v>
      </c>
      <c r="B1177" s="26" t="s">
        <v>78</v>
      </c>
      <c r="C1177" s="26">
        <v>602105</v>
      </c>
      <c r="D1177" s="26" t="s">
        <v>1007</v>
      </c>
      <c r="E1177" s="34">
        <v>-225.75</v>
      </c>
      <c r="F1177" s="34">
        <v>3465.17</v>
      </c>
      <c r="G1177" s="34">
        <v>11021.67</v>
      </c>
      <c r="H1177" s="34">
        <v>22140.240000000002</v>
      </c>
      <c r="I1177" s="34">
        <v>22031.99</v>
      </c>
      <c r="J1177" s="34">
        <v>112187.69</v>
      </c>
      <c r="K1177" s="34">
        <v>111996.69</v>
      </c>
      <c r="L1177" s="34">
        <v>190461.23</v>
      </c>
      <c r="M1177" s="34">
        <v>353130.05</v>
      </c>
      <c r="N1177" s="34">
        <v>439244.23</v>
      </c>
      <c r="O1177" s="34">
        <v>449147.73</v>
      </c>
      <c r="P1177" s="34">
        <v>600665.59</v>
      </c>
      <c r="Q1177" s="34">
        <v>600665.59</v>
      </c>
    </row>
    <row r="1178" spans="1:17" ht="15" thickBot="1" x14ac:dyDescent="0.4">
      <c r="A1178" s="26" t="s">
        <v>50</v>
      </c>
      <c r="B1178" s="26" t="s">
        <v>78</v>
      </c>
      <c r="C1178" s="26">
        <v>602106</v>
      </c>
      <c r="D1178" s="26" t="s">
        <v>1008</v>
      </c>
      <c r="E1178" s="34">
        <v>0</v>
      </c>
      <c r="F1178" s="34">
        <v>0</v>
      </c>
      <c r="G1178" s="34">
        <v>-454.79</v>
      </c>
      <c r="H1178" s="34">
        <v>4034.21</v>
      </c>
      <c r="I1178" s="34">
        <v>10621.72</v>
      </c>
      <c r="J1178" s="34">
        <v>10621.72</v>
      </c>
      <c r="K1178" s="34">
        <v>30277.55</v>
      </c>
      <c r="L1178" s="34">
        <v>30277.55</v>
      </c>
      <c r="M1178" s="34">
        <v>73229.55</v>
      </c>
      <c r="N1178" s="34">
        <v>64651.54</v>
      </c>
      <c r="O1178" s="34">
        <v>96277.15</v>
      </c>
      <c r="P1178" s="34">
        <v>116566.42</v>
      </c>
      <c r="Q1178" s="34">
        <v>116566.42</v>
      </c>
    </row>
    <row r="1179" spans="1:17" ht="15" thickBot="1" x14ac:dyDescent="0.4">
      <c r="A1179" s="26" t="s">
        <v>50</v>
      </c>
      <c r="B1179" s="26" t="s">
        <v>78</v>
      </c>
      <c r="C1179" s="26">
        <v>602110</v>
      </c>
      <c r="D1179" s="26" t="s">
        <v>1256</v>
      </c>
      <c r="E1179" s="34">
        <v>819</v>
      </c>
      <c r="F1179" s="34">
        <v>819</v>
      </c>
      <c r="G1179" s="34">
        <v>819</v>
      </c>
      <c r="H1179" s="34">
        <v>819</v>
      </c>
      <c r="I1179" s="34">
        <v>819</v>
      </c>
      <c r="J1179" s="34">
        <v>819</v>
      </c>
      <c r="K1179" s="34">
        <v>819</v>
      </c>
      <c r="L1179" s="34">
        <v>819</v>
      </c>
      <c r="M1179" s="34">
        <v>819</v>
      </c>
      <c r="N1179" s="34">
        <v>819</v>
      </c>
      <c r="O1179" s="34">
        <v>819</v>
      </c>
      <c r="P1179" s="34">
        <v>819</v>
      </c>
      <c r="Q1179" s="34">
        <v>819</v>
      </c>
    </row>
    <row r="1180" spans="1:17" ht="15" thickBot="1" x14ac:dyDescent="0.4">
      <c r="A1180" s="26" t="s">
        <v>50</v>
      </c>
      <c r="B1180" s="26" t="s">
        <v>78</v>
      </c>
      <c r="C1180" s="26">
        <v>602111</v>
      </c>
      <c r="D1180" s="26" t="s">
        <v>1009</v>
      </c>
      <c r="E1180" s="34">
        <v>77809.58</v>
      </c>
      <c r="F1180" s="34">
        <v>208261.21</v>
      </c>
      <c r="G1180" s="34">
        <v>208261.21</v>
      </c>
      <c r="H1180" s="34">
        <v>222289.71</v>
      </c>
      <c r="I1180" s="34">
        <v>311512.76</v>
      </c>
      <c r="J1180" s="34">
        <v>542688.64</v>
      </c>
      <c r="K1180" s="34">
        <v>1041353.47</v>
      </c>
      <c r="L1180" s="34">
        <v>1325111.02</v>
      </c>
      <c r="M1180" s="34">
        <v>1325111.02</v>
      </c>
      <c r="N1180" s="34">
        <v>1944602.02</v>
      </c>
      <c r="O1180" s="34">
        <v>1975027.07</v>
      </c>
      <c r="P1180" s="34">
        <v>2034220.5</v>
      </c>
      <c r="Q1180" s="34">
        <v>2034220.5</v>
      </c>
    </row>
    <row r="1181" spans="1:17" ht="15" thickBot="1" x14ac:dyDescent="0.4">
      <c r="A1181" s="26" t="s">
        <v>50</v>
      </c>
      <c r="B1181" s="26" t="s">
        <v>78</v>
      </c>
      <c r="C1181" s="26">
        <v>602113</v>
      </c>
      <c r="D1181" s="26" t="s">
        <v>1010</v>
      </c>
      <c r="E1181" s="34">
        <v>184748.12</v>
      </c>
      <c r="F1181" s="34">
        <v>466977.35</v>
      </c>
      <c r="G1181" s="34">
        <v>706487.11</v>
      </c>
      <c r="H1181" s="34">
        <v>975414.29</v>
      </c>
      <c r="I1181" s="34">
        <v>1276692.3</v>
      </c>
      <c r="J1181" s="34">
        <v>1575804.13</v>
      </c>
      <c r="K1181" s="34">
        <v>1673031.53</v>
      </c>
      <c r="L1181" s="34">
        <v>2112309.11</v>
      </c>
      <c r="M1181" s="34">
        <v>2489531.37</v>
      </c>
      <c r="N1181" s="34">
        <v>2696131.83</v>
      </c>
      <c r="O1181" s="34">
        <v>2723875.37</v>
      </c>
      <c r="P1181" s="34">
        <v>2746237.14</v>
      </c>
      <c r="Q1181" s="34">
        <v>2746237.14</v>
      </c>
    </row>
    <row r="1182" spans="1:17" ht="15" thickBot="1" x14ac:dyDescent="0.4">
      <c r="A1182" s="26" t="s">
        <v>50</v>
      </c>
      <c r="B1182" s="26" t="s">
        <v>78</v>
      </c>
      <c r="C1182" s="26">
        <v>602114</v>
      </c>
      <c r="D1182" s="26" t="s">
        <v>1011</v>
      </c>
      <c r="E1182" s="34">
        <v>30980.03</v>
      </c>
      <c r="F1182" s="34">
        <v>51480.7</v>
      </c>
      <c r="G1182" s="34">
        <v>86334.19</v>
      </c>
      <c r="H1182" s="34">
        <v>108850.16</v>
      </c>
      <c r="I1182" s="34">
        <v>157825.93</v>
      </c>
      <c r="J1182" s="34">
        <v>205600.42</v>
      </c>
      <c r="K1182" s="34">
        <v>218838.85</v>
      </c>
      <c r="L1182" s="34">
        <v>256751.58</v>
      </c>
      <c r="M1182" s="34">
        <v>299918</v>
      </c>
      <c r="N1182" s="34">
        <v>382238.35</v>
      </c>
      <c r="O1182" s="34">
        <v>382437.1</v>
      </c>
      <c r="P1182" s="34">
        <v>408700.5</v>
      </c>
      <c r="Q1182" s="34">
        <v>408700.5</v>
      </c>
    </row>
    <row r="1183" spans="1:17" ht="15" thickBot="1" x14ac:dyDescent="0.4">
      <c r="A1183" s="26" t="s">
        <v>50</v>
      </c>
      <c r="B1183" s="26" t="s">
        <v>78</v>
      </c>
      <c r="C1183" s="26">
        <v>602115</v>
      </c>
      <c r="D1183" s="26" t="s">
        <v>1012</v>
      </c>
      <c r="E1183" s="34">
        <v>11707.05</v>
      </c>
      <c r="F1183" s="34">
        <v>11707.05</v>
      </c>
      <c r="G1183" s="34">
        <v>11707.05</v>
      </c>
      <c r="H1183" s="34">
        <v>11707.05</v>
      </c>
      <c r="I1183" s="34">
        <v>11707.05</v>
      </c>
      <c r="J1183" s="34">
        <v>11707.05</v>
      </c>
      <c r="K1183" s="34">
        <v>11707.05</v>
      </c>
      <c r="L1183" s="34">
        <v>11707.05</v>
      </c>
      <c r="M1183" s="34">
        <v>11707.05</v>
      </c>
      <c r="N1183" s="34">
        <v>11707.05</v>
      </c>
      <c r="O1183" s="34">
        <v>11707.05</v>
      </c>
      <c r="P1183" s="34">
        <v>11707.05</v>
      </c>
      <c r="Q1183" s="34">
        <v>11707.05</v>
      </c>
    </row>
    <row r="1184" spans="1:17" ht="15" thickBot="1" x14ac:dyDescent="0.4">
      <c r="A1184" s="26" t="s">
        <v>50</v>
      </c>
      <c r="B1184" s="26" t="s">
        <v>78</v>
      </c>
      <c r="C1184" s="26">
        <v>602116</v>
      </c>
      <c r="D1184" s="26" t="s">
        <v>1013</v>
      </c>
      <c r="E1184" s="34">
        <v>93706.23</v>
      </c>
      <c r="F1184" s="34">
        <v>148224.31</v>
      </c>
      <c r="G1184" s="34">
        <v>149634.31</v>
      </c>
      <c r="H1184" s="34">
        <v>151907.71</v>
      </c>
      <c r="I1184" s="34">
        <v>256706.75</v>
      </c>
      <c r="J1184" s="34">
        <v>431764.99</v>
      </c>
      <c r="K1184" s="34">
        <v>865580.21</v>
      </c>
      <c r="L1184" s="34">
        <v>1000249.89</v>
      </c>
      <c r="M1184" s="34">
        <v>1000478.34</v>
      </c>
      <c r="N1184" s="34">
        <v>1414972.31</v>
      </c>
      <c r="O1184" s="34">
        <v>1600028.99</v>
      </c>
      <c r="P1184" s="34">
        <v>1764698.81</v>
      </c>
      <c r="Q1184" s="34">
        <v>1764698.81</v>
      </c>
    </row>
    <row r="1185" spans="1:17" ht="15" thickBot="1" x14ac:dyDescent="0.4">
      <c r="A1185" s="26" t="s">
        <v>50</v>
      </c>
      <c r="B1185" s="26" t="s">
        <v>78</v>
      </c>
      <c r="C1185" s="26">
        <v>602123</v>
      </c>
      <c r="D1185" s="26" t="s">
        <v>2885</v>
      </c>
      <c r="E1185" s="34">
        <v>981.89</v>
      </c>
      <c r="F1185" s="34">
        <v>981.89</v>
      </c>
      <c r="G1185" s="34">
        <v>1952</v>
      </c>
      <c r="H1185" s="34">
        <v>6136.62</v>
      </c>
      <c r="I1185" s="34">
        <v>6136.62</v>
      </c>
      <c r="J1185" s="34">
        <v>6136.62</v>
      </c>
      <c r="K1185" s="34">
        <v>6136.62</v>
      </c>
      <c r="L1185" s="34">
        <v>10244.870000000001</v>
      </c>
      <c r="M1185" s="34">
        <v>13592.37</v>
      </c>
      <c r="N1185" s="34">
        <v>13592.37</v>
      </c>
      <c r="O1185" s="34">
        <v>18582.62</v>
      </c>
      <c r="P1185" s="34">
        <v>40954.74</v>
      </c>
      <c r="Q1185" s="34">
        <v>40954.74</v>
      </c>
    </row>
    <row r="1186" spans="1:17" ht="15" thickBot="1" x14ac:dyDescent="0.4">
      <c r="A1186" s="26" t="s">
        <v>50</v>
      </c>
      <c r="B1186" s="26" t="s">
        <v>78</v>
      </c>
      <c r="C1186" s="26">
        <v>602125</v>
      </c>
      <c r="D1186" s="26" t="s">
        <v>1014</v>
      </c>
      <c r="E1186" s="34">
        <v>736720.08</v>
      </c>
      <c r="F1186" s="34">
        <v>1158203.25</v>
      </c>
      <c r="G1186" s="34">
        <v>1492996.81</v>
      </c>
      <c r="H1186" s="34">
        <v>1767151.83</v>
      </c>
      <c r="I1186" s="34">
        <v>2043519.43</v>
      </c>
      <c r="J1186" s="34">
        <v>2624297.61</v>
      </c>
      <c r="K1186" s="34">
        <v>2666530.9</v>
      </c>
      <c r="L1186" s="34">
        <v>3642947.76</v>
      </c>
      <c r="M1186" s="34">
        <v>3649602.57</v>
      </c>
      <c r="N1186" s="34">
        <v>3925455.14</v>
      </c>
      <c r="O1186" s="34">
        <v>4098924.73</v>
      </c>
      <c r="P1186" s="34">
        <v>4252190.7300000004</v>
      </c>
      <c r="Q1186" s="34">
        <v>4252190.7300000004</v>
      </c>
    </row>
    <row r="1187" spans="1:17" ht="15" thickBot="1" x14ac:dyDescent="0.4">
      <c r="A1187" s="26" t="s">
        <v>50</v>
      </c>
      <c r="B1187" s="26" t="s">
        <v>78</v>
      </c>
      <c r="C1187" s="26">
        <v>602127</v>
      </c>
      <c r="D1187" s="26" t="s">
        <v>1015</v>
      </c>
      <c r="E1187" s="34">
        <v>1105</v>
      </c>
      <c r="F1187" s="34">
        <v>2527.3200000000002</v>
      </c>
      <c r="G1187" s="34">
        <v>2554.7199999999998</v>
      </c>
      <c r="H1187" s="34">
        <v>2554.7199999999998</v>
      </c>
      <c r="I1187" s="34">
        <v>4782.22</v>
      </c>
      <c r="J1187" s="34">
        <v>4782.22</v>
      </c>
      <c r="K1187" s="34">
        <v>4782.22</v>
      </c>
      <c r="L1187" s="34">
        <v>6653.25</v>
      </c>
      <c r="M1187" s="34">
        <v>7290.75</v>
      </c>
      <c r="N1187" s="34">
        <v>7290.75</v>
      </c>
      <c r="O1187" s="34">
        <v>7290.75</v>
      </c>
      <c r="P1187" s="34">
        <v>7923.25</v>
      </c>
      <c r="Q1187" s="34">
        <v>7923.25</v>
      </c>
    </row>
    <row r="1188" spans="1:17" ht="15" thickBot="1" x14ac:dyDescent="0.4">
      <c r="A1188" s="26" t="s">
        <v>50</v>
      </c>
      <c r="B1188" s="26" t="s">
        <v>78</v>
      </c>
      <c r="C1188" s="26">
        <v>602129</v>
      </c>
      <c r="D1188" s="26" t="s">
        <v>1016</v>
      </c>
      <c r="E1188" s="34">
        <v>99134.93</v>
      </c>
      <c r="F1188" s="34">
        <v>183443.36</v>
      </c>
      <c r="G1188" s="34">
        <v>185050.76</v>
      </c>
      <c r="H1188" s="34">
        <v>286021.68</v>
      </c>
      <c r="I1188" s="34">
        <v>356909.38</v>
      </c>
      <c r="J1188" s="34">
        <v>443233.13</v>
      </c>
      <c r="K1188" s="34">
        <v>735084.56</v>
      </c>
      <c r="L1188" s="34">
        <v>832883.97</v>
      </c>
      <c r="M1188" s="34">
        <v>834986.97</v>
      </c>
      <c r="N1188" s="34">
        <v>1095440.04</v>
      </c>
      <c r="O1188" s="34">
        <v>1186048.47</v>
      </c>
      <c r="P1188" s="34">
        <v>1289184.21</v>
      </c>
      <c r="Q1188" s="34">
        <v>1289184.21</v>
      </c>
    </row>
    <row r="1189" spans="1:17" ht="15" thickBot="1" x14ac:dyDescent="0.4">
      <c r="A1189" s="26" t="s">
        <v>50</v>
      </c>
      <c r="B1189" s="26" t="s">
        <v>78</v>
      </c>
      <c r="C1189" s="26">
        <v>602134</v>
      </c>
      <c r="D1189" s="26" t="s">
        <v>1017</v>
      </c>
      <c r="E1189" s="34">
        <v>265166.96999999997</v>
      </c>
      <c r="F1189" s="34">
        <v>500893.38</v>
      </c>
      <c r="G1189" s="34">
        <v>941174.85</v>
      </c>
      <c r="H1189" s="34">
        <v>1257278.8999999999</v>
      </c>
      <c r="I1189" s="34">
        <v>1567323.79</v>
      </c>
      <c r="J1189" s="34">
        <v>2026681.07</v>
      </c>
      <c r="K1189" s="34">
        <v>2252937.73</v>
      </c>
      <c r="L1189" s="34">
        <v>2717469.87</v>
      </c>
      <c r="M1189" s="34">
        <v>3124802.13</v>
      </c>
      <c r="N1189" s="34">
        <v>3464102.22</v>
      </c>
      <c r="O1189" s="34">
        <v>3737306.31</v>
      </c>
      <c r="P1189" s="34">
        <v>3932142.98</v>
      </c>
      <c r="Q1189" s="34">
        <v>3932142.98</v>
      </c>
    </row>
    <row r="1190" spans="1:17" ht="15" thickBot="1" x14ac:dyDescent="0.4">
      <c r="A1190" s="26" t="s">
        <v>50</v>
      </c>
      <c r="B1190" s="26" t="s">
        <v>78</v>
      </c>
      <c r="C1190" s="26">
        <v>602140</v>
      </c>
      <c r="D1190" s="26" t="s">
        <v>1018</v>
      </c>
      <c r="E1190" s="34">
        <v>0</v>
      </c>
      <c r="F1190" s="34">
        <v>0</v>
      </c>
      <c r="G1190" s="34">
        <v>0</v>
      </c>
      <c r="H1190" s="34">
        <v>0</v>
      </c>
      <c r="I1190" s="34">
        <v>663.87</v>
      </c>
      <c r="J1190" s="34">
        <v>663.87</v>
      </c>
      <c r="K1190" s="34">
        <v>663.87</v>
      </c>
      <c r="L1190" s="34">
        <v>663.87</v>
      </c>
      <c r="M1190" s="34">
        <v>663.87</v>
      </c>
      <c r="N1190" s="34">
        <v>663.87</v>
      </c>
      <c r="O1190" s="34">
        <v>663.87</v>
      </c>
      <c r="P1190" s="34">
        <v>916.9</v>
      </c>
      <c r="Q1190" s="34">
        <v>916.9</v>
      </c>
    </row>
    <row r="1191" spans="1:17" ht="15" thickBot="1" x14ac:dyDescent="0.4">
      <c r="A1191" s="26" t="s">
        <v>50</v>
      </c>
      <c r="B1191" s="26" t="s">
        <v>78</v>
      </c>
      <c r="C1191" s="26">
        <v>602150</v>
      </c>
      <c r="D1191" s="26" t="s">
        <v>1019</v>
      </c>
      <c r="E1191" s="34">
        <v>42086.17</v>
      </c>
      <c r="F1191" s="34">
        <v>76162.429999999993</v>
      </c>
      <c r="G1191" s="34">
        <v>76162.429999999993</v>
      </c>
      <c r="H1191" s="34">
        <v>76162.429999999993</v>
      </c>
      <c r="I1191" s="34">
        <v>114698.19</v>
      </c>
      <c r="J1191" s="34">
        <v>154367.29</v>
      </c>
      <c r="K1191" s="34">
        <v>453995.14</v>
      </c>
      <c r="L1191" s="34">
        <v>520823.63</v>
      </c>
      <c r="M1191" s="34">
        <v>520823.63</v>
      </c>
      <c r="N1191" s="34">
        <v>708358.35</v>
      </c>
      <c r="O1191" s="34">
        <v>784797.35</v>
      </c>
      <c r="P1191" s="34">
        <v>829765.78</v>
      </c>
      <c r="Q1191" s="34">
        <v>829765.78</v>
      </c>
    </row>
    <row r="1192" spans="1:17" ht="15" thickBot="1" x14ac:dyDescent="0.4">
      <c r="A1192" s="26" t="s">
        <v>50</v>
      </c>
      <c r="B1192" s="26" t="s">
        <v>78</v>
      </c>
      <c r="C1192" s="26">
        <v>602160</v>
      </c>
      <c r="D1192" s="26" t="s">
        <v>1020</v>
      </c>
      <c r="E1192" s="34">
        <v>562315.74</v>
      </c>
      <c r="F1192" s="34">
        <v>1018224.81</v>
      </c>
      <c r="G1192" s="34">
        <v>1414325.01</v>
      </c>
      <c r="H1192" s="34">
        <v>1542462.92</v>
      </c>
      <c r="I1192" s="34">
        <v>1877047.46</v>
      </c>
      <c r="J1192" s="34">
        <v>2468453.94</v>
      </c>
      <c r="K1192" s="34">
        <v>3593280.96</v>
      </c>
      <c r="L1192" s="34">
        <v>3909362.01</v>
      </c>
      <c r="M1192" s="34">
        <v>4928815.46</v>
      </c>
      <c r="N1192" s="34">
        <v>5295887.04</v>
      </c>
      <c r="O1192" s="34">
        <v>5997009.2300000004</v>
      </c>
      <c r="P1192" s="34">
        <v>6365780.9100000001</v>
      </c>
      <c r="Q1192" s="34">
        <v>6365780.9100000001</v>
      </c>
    </row>
    <row r="1193" spans="1:17" ht="15" thickBot="1" x14ac:dyDescent="0.4">
      <c r="A1193" s="26" t="s">
        <v>50</v>
      </c>
      <c r="B1193" s="26" t="s">
        <v>78</v>
      </c>
      <c r="C1193" s="26">
        <v>602165</v>
      </c>
      <c r="D1193" s="26" t="s">
        <v>1021</v>
      </c>
      <c r="E1193" s="34">
        <v>308430.8</v>
      </c>
      <c r="F1193" s="34">
        <v>397564.12</v>
      </c>
      <c r="G1193" s="34">
        <v>597412.56999999995</v>
      </c>
      <c r="H1193" s="34">
        <v>674517.57</v>
      </c>
      <c r="I1193" s="34">
        <v>870370.07</v>
      </c>
      <c r="J1193" s="34">
        <v>1056493.8600000001</v>
      </c>
      <c r="K1193" s="34">
        <v>1245586.26</v>
      </c>
      <c r="L1193" s="34">
        <v>1388280.78</v>
      </c>
      <c r="M1193" s="34">
        <v>1555096.65</v>
      </c>
      <c r="N1193" s="34">
        <v>1727523.21</v>
      </c>
      <c r="O1193" s="34">
        <v>1938929.21</v>
      </c>
      <c r="P1193" s="34">
        <v>2126260.84</v>
      </c>
      <c r="Q1193" s="34">
        <v>2126260.84</v>
      </c>
    </row>
    <row r="1194" spans="1:17" ht="15" thickBot="1" x14ac:dyDescent="0.4">
      <c r="A1194" s="26" t="s">
        <v>50</v>
      </c>
      <c r="B1194" s="26" t="s">
        <v>78</v>
      </c>
      <c r="C1194" s="26">
        <v>602170</v>
      </c>
      <c r="D1194" s="26" t="s">
        <v>1022</v>
      </c>
      <c r="E1194" s="34">
        <v>476714.82</v>
      </c>
      <c r="F1194" s="34">
        <v>964882.48</v>
      </c>
      <c r="G1194" s="34">
        <v>1327998.21</v>
      </c>
      <c r="H1194" s="34">
        <v>1925400.65</v>
      </c>
      <c r="I1194" s="34">
        <v>2800614.12</v>
      </c>
      <c r="J1194" s="34">
        <v>3595508.7</v>
      </c>
      <c r="K1194" s="34">
        <v>3848784.23</v>
      </c>
      <c r="L1194" s="34">
        <v>4475914.3499999996</v>
      </c>
      <c r="M1194" s="34">
        <v>5021708.37</v>
      </c>
      <c r="N1194" s="34">
        <v>5834247.54</v>
      </c>
      <c r="O1194" s="34">
        <v>6145952.4400000004</v>
      </c>
      <c r="P1194" s="34">
        <v>6483376.1600000001</v>
      </c>
      <c r="Q1194" s="34">
        <v>6483376.1600000001</v>
      </c>
    </row>
    <row r="1195" spans="1:17" ht="15" thickBot="1" x14ac:dyDescent="0.4">
      <c r="A1195" s="26" t="s">
        <v>50</v>
      </c>
      <c r="B1195" s="26" t="s">
        <v>78</v>
      </c>
      <c r="C1195" s="26">
        <v>602171</v>
      </c>
      <c r="D1195" s="26" t="s">
        <v>1023</v>
      </c>
      <c r="E1195" s="34">
        <v>4282</v>
      </c>
      <c r="F1195" s="34">
        <v>6507.5</v>
      </c>
      <c r="G1195" s="34">
        <v>6507.5</v>
      </c>
      <c r="H1195" s="34">
        <v>15271.2</v>
      </c>
      <c r="I1195" s="34">
        <v>16588.45</v>
      </c>
      <c r="J1195" s="34">
        <v>16588.45</v>
      </c>
      <c r="K1195" s="34">
        <v>16588.45</v>
      </c>
      <c r="L1195" s="34">
        <v>25843.45</v>
      </c>
      <c r="M1195" s="34">
        <v>43917.91</v>
      </c>
      <c r="N1195" s="34">
        <v>43917.91</v>
      </c>
      <c r="O1195" s="34">
        <v>45384.9</v>
      </c>
      <c r="P1195" s="34">
        <v>52125.65</v>
      </c>
      <c r="Q1195" s="34">
        <v>52125.65</v>
      </c>
    </row>
    <row r="1196" spans="1:17" ht="15" thickBot="1" x14ac:dyDescent="0.4">
      <c r="A1196" s="26" t="s">
        <v>50</v>
      </c>
      <c r="B1196" s="26" t="s">
        <v>78</v>
      </c>
      <c r="C1196" s="26">
        <v>602180</v>
      </c>
      <c r="D1196" s="26" t="s">
        <v>1024</v>
      </c>
      <c r="E1196" s="34">
        <v>822190.73</v>
      </c>
      <c r="F1196" s="34">
        <v>1132628.0900000001</v>
      </c>
      <c r="G1196" s="34">
        <v>2277095.0099999998</v>
      </c>
      <c r="H1196" s="34">
        <v>3201457.38</v>
      </c>
      <c r="I1196" s="34">
        <v>3945065.93</v>
      </c>
      <c r="J1196" s="34">
        <v>4943341.1100000003</v>
      </c>
      <c r="K1196" s="34">
        <v>5765631.6299999999</v>
      </c>
      <c r="L1196" s="34">
        <v>6609496.5999999996</v>
      </c>
      <c r="M1196" s="34">
        <v>7148974.5099999998</v>
      </c>
      <c r="N1196" s="34">
        <v>7827838.75</v>
      </c>
      <c r="O1196" s="34">
        <v>8528732.9399999995</v>
      </c>
      <c r="P1196" s="34">
        <v>9309435.6400000006</v>
      </c>
      <c r="Q1196" s="34">
        <v>9309435.6400000006</v>
      </c>
    </row>
    <row r="1197" spans="1:17" ht="15" thickBot="1" x14ac:dyDescent="0.4">
      <c r="A1197" s="26" t="s">
        <v>50</v>
      </c>
      <c r="B1197" s="26" t="s">
        <v>78</v>
      </c>
      <c r="C1197" s="26">
        <v>602181</v>
      </c>
      <c r="D1197" s="26" t="s">
        <v>2886</v>
      </c>
      <c r="E1197" s="34">
        <v>0</v>
      </c>
      <c r="F1197" s="34">
        <v>0</v>
      </c>
      <c r="G1197" s="34">
        <v>19250</v>
      </c>
      <c r="H1197" s="34">
        <v>21175</v>
      </c>
      <c r="I1197" s="34">
        <v>0</v>
      </c>
      <c r="J1197" s="34">
        <v>0</v>
      </c>
      <c r="K1197" s="34">
        <v>2100</v>
      </c>
      <c r="L1197" s="34">
        <v>14865.75</v>
      </c>
      <c r="M1197" s="34">
        <v>28515.75</v>
      </c>
      <c r="N1197" s="34">
        <v>28515.75</v>
      </c>
      <c r="O1197" s="34">
        <v>34513.75</v>
      </c>
      <c r="P1197" s="34">
        <v>34513.75</v>
      </c>
      <c r="Q1197" s="34">
        <v>34513.75</v>
      </c>
    </row>
    <row r="1198" spans="1:17" ht="15" thickBot="1" x14ac:dyDescent="0.4">
      <c r="A1198" s="26" t="s">
        <v>50</v>
      </c>
      <c r="B1198" s="26" t="s">
        <v>78</v>
      </c>
      <c r="C1198" s="26">
        <v>602185</v>
      </c>
      <c r="D1198" s="26" t="s">
        <v>1025</v>
      </c>
      <c r="E1198" s="34">
        <v>1150677.83</v>
      </c>
      <c r="F1198" s="34">
        <v>1263606.54</v>
      </c>
      <c r="G1198" s="34">
        <v>3139349.93</v>
      </c>
      <c r="H1198" s="34">
        <v>4355175.9800000004</v>
      </c>
      <c r="I1198" s="34">
        <v>4980868.07</v>
      </c>
      <c r="J1198" s="34">
        <v>7612721.7300000004</v>
      </c>
      <c r="K1198" s="34">
        <v>7929972.9100000001</v>
      </c>
      <c r="L1198" s="34">
        <v>13284968.199999999</v>
      </c>
      <c r="M1198" s="34">
        <v>13611348.029999999</v>
      </c>
      <c r="N1198" s="34">
        <v>16789736.98</v>
      </c>
      <c r="O1198" s="34">
        <v>18280530.100000001</v>
      </c>
      <c r="P1198" s="34">
        <v>19511296.100000001</v>
      </c>
      <c r="Q1198" s="34">
        <v>19511296.100000001</v>
      </c>
    </row>
    <row r="1199" spans="1:17" ht="15" thickBot="1" x14ac:dyDescent="0.4">
      <c r="A1199" s="26" t="s">
        <v>50</v>
      </c>
      <c r="B1199" s="26" t="s">
        <v>78</v>
      </c>
      <c r="C1199" s="26">
        <v>602190</v>
      </c>
      <c r="D1199" s="26" t="s">
        <v>1257</v>
      </c>
      <c r="E1199" s="34">
        <v>0</v>
      </c>
      <c r="F1199" s="34">
        <v>0</v>
      </c>
      <c r="G1199" s="34">
        <v>0</v>
      </c>
      <c r="H1199" s="34">
        <v>4215</v>
      </c>
      <c r="I1199" s="34">
        <v>4215</v>
      </c>
      <c r="J1199" s="34">
        <v>4215</v>
      </c>
      <c r="K1199" s="34">
        <v>4215</v>
      </c>
      <c r="L1199" s="34">
        <v>4215</v>
      </c>
      <c r="M1199" s="34">
        <v>4215</v>
      </c>
      <c r="N1199" s="34">
        <v>4215</v>
      </c>
      <c r="O1199" s="34">
        <v>4215</v>
      </c>
      <c r="P1199" s="34">
        <v>4215</v>
      </c>
      <c r="Q1199" s="34">
        <v>4215</v>
      </c>
    </row>
    <row r="1200" spans="1:17" ht="15" thickBot="1" x14ac:dyDescent="0.4">
      <c r="A1200" s="26" t="s">
        <v>50</v>
      </c>
      <c r="B1200" s="26" t="s">
        <v>78</v>
      </c>
      <c r="C1200" s="26">
        <v>602195</v>
      </c>
      <c r="D1200" s="26" t="s">
        <v>1026</v>
      </c>
      <c r="E1200" s="34">
        <v>106373.57</v>
      </c>
      <c r="F1200" s="34">
        <v>168998.65</v>
      </c>
      <c r="G1200" s="34">
        <v>265487.55</v>
      </c>
      <c r="H1200" s="34">
        <v>311591.48</v>
      </c>
      <c r="I1200" s="34">
        <v>417007.12</v>
      </c>
      <c r="J1200" s="34">
        <v>550053.05000000005</v>
      </c>
      <c r="K1200" s="34">
        <v>665775.79</v>
      </c>
      <c r="L1200" s="34">
        <v>757705.93</v>
      </c>
      <c r="M1200" s="34">
        <v>847406.22</v>
      </c>
      <c r="N1200" s="34">
        <v>960537.09</v>
      </c>
      <c r="O1200" s="34">
        <v>1016176.2</v>
      </c>
      <c r="P1200" s="34">
        <v>1119443.17</v>
      </c>
      <c r="Q1200" s="34">
        <v>1119443.17</v>
      </c>
    </row>
    <row r="1201" spans="1:17" ht="15" thickBot="1" x14ac:dyDescent="0.4">
      <c r="A1201" s="26" t="s">
        <v>50</v>
      </c>
      <c r="B1201" s="26" t="s">
        <v>78</v>
      </c>
      <c r="C1201" s="26">
        <v>602200</v>
      </c>
      <c r="D1201" s="26" t="s">
        <v>1027</v>
      </c>
      <c r="E1201" s="34">
        <v>1542970.26</v>
      </c>
      <c r="F1201" s="34">
        <v>2198151.7400000002</v>
      </c>
      <c r="G1201" s="34">
        <v>3099385.34</v>
      </c>
      <c r="H1201" s="34">
        <v>3339532.04</v>
      </c>
      <c r="I1201" s="34">
        <v>3953403.73</v>
      </c>
      <c r="J1201" s="34">
        <v>4283054.72</v>
      </c>
      <c r="K1201" s="34">
        <v>4505183.3600000003</v>
      </c>
      <c r="L1201" s="34">
        <v>4735162.1500000004</v>
      </c>
      <c r="M1201" s="34">
        <v>3841802.62</v>
      </c>
      <c r="N1201" s="34">
        <v>4110658.26</v>
      </c>
      <c r="O1201" s="34">
        <v>4324005.67</v>
      </c>
      <c r="P1201" s="34">
        <v>3840401.32</v>
      </c>
      <c r="Q1201" s="34">
        <v>3840401.32</v>
      </c>
    </row>
    <row r="1202" spans="1:17" ht="15" thickBot="1" x14ac:dyDescent="0.4">
      <c r="A1202" s="26" t="s">
        <v>50</v>
      </c>
      <c r="B1202" s="26" t="s">
        <v>78</v>
      </c>
      <c r="C1202" s="26">
        <v>602220</v>
      </c>
      <c r="D1202" s="26" t="s">
        <v>1028</v>
      </c>
      <c r="E1202" s="34">
        <v>446616.14</v>
      </c>
      <c r="F1202" s="34">
        <v>1075699.94</v>
      </c>
      <c r="G1202" s="34">
        <v>1477770.75</v>
      </c>
      <c r="H1202" s="34">
        <v>1870491.56</v>
      </c>
      <c r="I1202" s="34">
        <v>2206914.96</v>
      </c>
      <c r="J1202" s="34">
        <v>2553400.15</v>
      </c>
      <c r="K1202" s="34">
        <v>2900951.33</v>
      </c>
      <c r="L1202" s="34">
        <v>3244594.04</v>
      </c>
      <c r="M1202" s="34">
        <v>3596911.57</v>
      </c>
      <c r="N1202" s="34">
        <v>4001402.38</v>
      </c>
      <c r="O1202" s="34">
        <v>4347936.13</v>
      </c>
      <c r="P1202" s="34">
        <v>4693891.33</v>
      </c>
      <c r="Q1202" s="34">
        <v>4693891.33</v>
      </c>
    </row>
    <row r="1203" spans="1:17" ht="15" thickBot="1" x14ac:dyDescent="0.4">
      <c r="A1203" s="26" t="s">
        <v>50</v>
      </c>
      <c r="B1203" s="26" t="s">
        <v>78</v>
      </c>
      <c r="C1203" s="26">
        <v>602300</v>
      </c>
      <c r="D1203" s="26" t="s">
        <v>1029</v>
      </c>
      <c r="E1203" s="34">
        <v>56516.58</v>
      </c>
      <c r="F1203" s="34">
        <v>96120.53</v>
      </c>
      <c r="G1203" s="34">
        <v>162316.18</v>
      </c>
      <c r="H1203" s="34">
        <v>278854.76</v>
      </c>
      <c r="I1203" s="34">
        <v>313069.13</v>
      </c>
      <c r="J1203" s="34">
        <v>513617.8</v>
      </c>
      <c r="K1203" s="34">
        <v>584351.80000000005</v>
      </c>
      <c r="L1203" s="34">
        <v>781579.59</v>
      </c>
      <c r="M1203" s="34">
        <v>877777.07</v>
      </c>
      <c r="N1203" s="34">
        <v>1015509.6</v>
      </c>
      <c r="O1203" s="34">
        <v>1059126.43</v>
      </c>
      <c r="P1203" s="34">
        <v>1435386.41</v>
      </c>
      <c r="Q1203" s="34">
        <v>1435386.41</v>
      </c>
    </row>
    <row r="1204" spans="1:17" ht="15" thickBot="1" x14ac:dyDescent="0.4">
      <c r="A1204" s="26" t="s">
        <v>50</v>
      </c>
      <c r="B1204" s="26" t="s">
        <v>78</v>
      </c>
      <c r="C1204" s="26">
        <v>602302</v>
      </c>
      <c r="D1204" s="26" t="s">
        <v>1030</v>
      </c>
      <c r="E1204" s="34">
        <v>72526.39</v>
      </c>
      <c r="F1204" s="34">
        <v>140822.29999999999</v>
      </c>
      <c r="G1204" s="34">
        <v>238600.67</v>
      </c>
      <c r="H1204" s="34">
        <v>332042.96000000002</v>
      </c>
      <c r="I1204" s="34">
        <v>464647.08</v>
      </c>
      <c r="J1204" s="34">
        <v>640209.67000000004</v>
      </c>
      <c r="K1204" s="34">
        <v>748014.15</v>
      </c>
      <c r="L1204" s="34">
        <v>902919.24</v>
      </c>
      <c r="M1204" s="34">
        <v>1017634.32</v>
      </c>
      <c r="N1204" s="34">
        <v>1186698.2</v>
      </c>
      <c r="O1204" s="34">
        <v>1288699.31</v>
      </c>
      <c r="P1204" s="34">
        <v>1376002.67</v>
      </c>
      <c r="Q1204" s="34">
        <v>1376002.67</v>
      </c>
    </row>
    <row r="1205" spans="1:17" ht="15" thickBot="1" x14ac:dyDescent="0.4">
      <c r="A1205" s="26" t="s">
        <v>50</v>
      </c>
      <c r="B1205" s="26" t="s">
        <v>78</v>
      </c>
      <c r="C1205" s="26">
        <v>602330</v>
      </c>
      <c r="D1205" s="26" t="s">
        <v>1258</v>
      </c>
      <c r="E1205" s="34">
        <v>1463</v>
      </c>
      <c r="F1205" s="34">
        <v>1463</v>
      </c>
      <c r="G1205" s="34">
        <v>1463</v>
      </c>
      <c r="H1205" s="34">
        <v>1463</v>
      </c>
      <c r="I1205" s="34">
        <v>1463</v>
      </c>
      <c r="J1205" s="34">
        <v>1463</v>
      </c>
      <c r="K1205" s="34">
        <v>1463</v>
      </c>
      <c r="L1205" s="34">
        <v>1463</v>
      </c>
      <c r="M1205" s="34">
        <v>1463</v>
      </c>
      <c r="N1205" s="34">
        <v>5463</v>
      </c>
      <c r="O1205" s="34">
        <v>5463</v>
      </c>
      <c r="P1205" s="34">
        <v>5463</v>
      </c>
      <c r="Q1205" s="34">
        <v>5463</v>
      </c>
    </row>
    <row r="1206" spans="1:17" ht="15" thickBot="1" x14ac:dyDescent="0.4">
      <c r="A1206" s="26" t="s">
        <v>50</v>
      </c>
      <c r="B1206" s="26" t="s">
        <v>78</v>
      </c>
      <c r="C1206" s="26">
        <v>602357</v>
      </c>
      <c r="D1206" s="26" t="s">
        <v>1031</v>
      </c>
      <c r="E1206" s="34">
        <v>1370.92</v>
      </c>
      <c r="F1206" s="34">
        <v>17061.52</v>
      </c>
      <c r="G1206" s="34">
        <v>17557.419999999998</v>
      </c>
      <c r="H1206" s="34">
        <v>17557.419999999998</v>
      </c>
      <c r="I1206" s="34">
        <v>18948.54</v>
      </c>
      <c r="J1206" s="34">
        <v>30479.5</v>
      </c>
      <c r="K1206" s="34">
        <v>30479.5</v>
      </c>
      <c r="L1206" s="34">
        <v>31002.66</v>
      </c>
      <c r="M1206" s="34">
        <v>35153.86</v>
      </c>
      <c r="N1206" s="34">
        <v>46356.24</v>
      </c>
      <c r="O1206" s="34">
        <v>53756.4</v>
      </c>
      <c r="P1206" s="34">
        <v>57209.2</v>
      </c>
      <c r="Q1206" s="34">
        <v>57209.2</v>
      </c>
    </row>
    <row r="1207" spans="1:17" ht="15" thickBot="1" x14ac:dyDescent="0.4">
      <c r="A1207" s="26" t="s">
        <v>50</v>
      </c>
      <c r="B1207" s="26" t="s">
        <v>78</v>
      </c>
      <c r="C1207" s="26">
        <v>602360</v>
      </c>
      <c r="D1207" s="26" t="s">
        <v>1032</v>
      </c>
      <c r="E1207" s="34">
        <v>591687.93000000005</v>
      </c>
      <c r="F1207" s="34">
        <v>1183375.8600000001</v>
      </c>
      <c r="G1207" s="34">
        <v>1775063.79</v>
      </c>
      <c r="H1207" s="34">
        <v>2366751.7200000002</v>
      </c>
      <c r="I1207" s="34">
        <v>2959879.37</v>
      </c>
      <c r="J1207" s="34">
        <v>3565469.36</v>
      </c>
      <c r="K1207" s="34">
        <v>4171059.35</v>
      </c>
      <c r="L1207" s="34">
        <v>4776649.34</v>
      </c>
      <c r="M1207" s="34">
        <v>5382239.3300000001</v>
      </c>
      <c r="N1207" s="34">
        <v>5295740.32</v>
      </c>
      <c r="O1207" s="34">
        <v>6622035.1399999997</v>
      </c>
      <c r="P1207" s="34">
        <v>7242566.3499999996</v>
      </c>
      <c r="Q1207" s="34">
        <v>7242566.3499999996</v>
      </c>
    </row>
    <row r="1208" spans="1:17" ht="15" thickBot="1" x14ac:dyDescent="0.4">
      <c r="A1208" s="26" t="s">
        <v>50</v>
      </c>
      <c r="B1208" s="26" t="s">
        <v>78</v>
      </c>
      <c r="C1208" s="26">
        <v>602362</v>
      </c>
      <c r="D1208" s="26" t="s">
        <v>1033</v>
      </c>
      <c r="E1208" s="34">
        <v>190455.24</v>
      </c>
      <c r="F1208" s="34">
        <v>384001.79</v>
      </c>
      <c r="G1208" s="34">
        <v>576190.54</v>
      </c>
      <c r="H1208" s="34">
        <v>768644.12</v>
      </c>
      <c r="I1208" s="34">
        <v>961353.18</v>
      </c>
      <c r="J1208" s="34">
        <v>1155795.07</v>
      </c>
      <c r="K1208" s="34">
        <v>1341992.43</v>
      </c>
      <c r="L1208" s="34">
        <v>1534932</v>
      </c>
      <c r="M1208" s="34">
        <v>1727779.74</v>
      </c>
      <c r="N1208" s="34">
        <v>1920678.17</v>
      </c>
      <c r="O1208" s="34">
        <v>2117907.81</v>
      </c>
      <c r="P1208" s="34">
        <v>2330724.54</v>
      </c>
      <c r="Q1208" s="34">
        <v>2330724.54</v>
      </c>
    </row>
    <row r="1209" spans="1:17" ht="15" thickBot="1" x14ac:dyDescent="0.4">
      <c r="A1209" s="26" t="s">
        <v>50</v>
      </c>
      <c r="B1209" s="26" t="s">
        <v>78</v>
      </c>
      <c r="C1209" s="26">
        <v>602390</v>
      </c>
      <c r="D1209" s="26" t="s">
        <v>1034</v>
      </c>
      <c r="E1209" s="34">
        <v>6843.5</v>
      </c>
      <c r="F1209" s="34">
        <v>34706.339999999997</v>
      </c>
      <c r="G1209" s="34">
        <v>203009.28</v>
      </c>
      <c r="H1209" s="34">
        <v>237631.64</v>
      </c>
      <c r="I1209" s="34">
        <v>265494.48</v>
      </c>
      <c r="J1209" s="34">
        <v>293357.32</v>
      </c>
      <c r="K1209" s="34">
        <v>334105.58</v>
      </c>
      <c r="L1209" s="34">
        <v>428970.2</v>
      </c>
      <c r="M1209" s="34">
        <v>585036.49</v>
      </c>
      <c r="N1209" s="34">
        <v>621628.39</v>
      </c>
      <c r="O1209" s="34">
        <v>730143.28</v>
      </c>
      <c r="P1209" s="34">
        <v>793677.12</v>
      </c>
      <c r="Q1209" s="34">
        <v>793677.12</v>
      </c>
    </row>
    <row r="1210" spans="1:17" ht="15" thickBot="1" x14ac:dyDescent="0.4">
      <c r="A1210" s="26" t="s">
        <v>50</v>
      </c>
      <c r="B1210" s="26" t="s">
        <v>78</v>
      </c>
      <c r="C1210" s="26">
        <v>602400</v>
      </c>
      <c r="D1210" s="26" t="s">
        <v>1035</v>
      </c>
      <c r="E1210" s="34">
        <v>37526.959999999999</v>
      </c>
      <c r="F1210" s="34">
        <v>97181.46</v>
      </c>
      <c r="G1210" s="34">
        <v>304048.09999999998</v>
      </c>
      <c r="H1210" s="34">
        <v>660786.67000000004</v>
      </c>
      <c r="I1210" s="34">
        <v>1350959.86</v>
      </c>
      <c r="J1210" s="34">
        <v>2435395.58</v>
      </c>
      <c r="K1210" s="34">
        <v>3365130.81</v>
      </c>
      <c r="L1210" s="34">
        <v>-14580005.5</v>
      </c>
      <c r="M1210" s="34">
        <v>-14202887.52</v>
      </c>
      <c r="N1210" s="34">
        <v>-14175811.15</v>
      </c>
      <c r="O1210" s="34">
        <v>-13458831.73</v>
      </c>
      <c r="P1210" s="34">
        <v>-12974834.390000001</v>
      </c>
      <c r="Q1210" s="34">
        <v>-12974834.390000001</v>
      </c>
    </row>
    <row r="1211" spans="1:17" ht="15" thickBot="1" x14ac:dyDescent="0.4">
      <c r="A1211" s="26" t="s">
        <v>50</v>
      </c>
      <c r="B1211" s="26" t="s">
        <v>78</v>
      </c>
      <c r="C1211" s="26">
        <v>602401</v>
      </c>
      <c r="D1211" s="26" t="s">
        <v>1036</v>
      </c>
      <c r="E1211" s="34">
        <v>-281736.28999999998</v>
      </c>
      <c r="F1211" s="34">
        <v>-406042.27</v>
      </c>
      <c r="G1211" s="34">
        <v>-496367.28</v>
      </c>
      <c r="H1211" s="34">
        <v>-563380.47999999998</v>
      </c>
      <c r="I1211" s="34">
        <v>-674901.46</v>
      </c>
      <c r="J1211" s="34">
        <v>-879589.84</v>
      </c>
      <c r="K1211" s="34">
        <v>-943036.36</v>
      </c>
      <c r="L1211" s="34">
        <v>-1043630.37</v>
      </c>
      <c r="M1211" s="34">
        <v>-1135743.19</v>
      </c>
      <c r="N1211" s="34">
        <v>-1241936.42</v>
      </c>
      <c r="O1211" s="34">
        <v>-1333885.3600000001</v>
      </c>
      <c r="P1211" s="34">
        <v>-1426765.27</v>
      </c>
      <c r="Q1211" s="34">
        <v>-1426765.27</v>
      </c>
    </row>
    <row r="1212" spans="1:17" ht="15" thickBot="1" x14ac:dyDescent="0.4">
      <c r="A1212" s="26" t="s">
        <v>50</v>
      </c>
      <c r="B1212" s="26" t="s">
        <v>78</v>
      </c>
      <c r="C1212" s="26">
        <v>602466</v>
      </c>
      <c r="D1212" s="26" t="s">
        <v>1037</v>
      </c>
      <c r="E1212" s="34">
        <v>103053.08</v>
      </c>
      <c r="F1212" s="34">
        <v>74672.820000000007</v>
      </c>
      <c r="G1212" s="34">
        <v>79345.039999999994</v>
      </c>
      <c r="H1212" s="34">
        <v>142653.07</v>
      </c>
      <c r="I1212" s="34">
        <v>94985.53</v>
      </c>
      <c r="J1212" s="34">
        <v>125935.19</v>
      </c>
      <c r="K1212" s="34">
        <v>171382.96</v>
      </c>
      <c r="L1212" s="34">
        <v>62374.86</v>
      </c>
      <c r="M1212" s="34">
        <v>55695.62</v>
      </c>
      <c r="N1212" s="34">
        <v>79769.47</v>
      </c>
      <c r="O1212" s="34">
        <v>91329.4</v>
      </c>
      <c r="P1212" s="34">
        <v>49679.05</v>
      </c>
      <c r="Q1212" s="34">
        <v>49679.05</v>
      </c>
    </row>
    <row r="1213" spans="1:17" ht="15" thickBot="1" x14ac:dyDescent="0.4">
      <c r="A1213" s="26" t="s">
        <v>50</v>
      </c>
      <c r="B1213" s="26" t="s">
        <v>78</v>
      </c>
      <c r="C1213" s="26">
        <v>602500</v>
      </c>
      <c r="D1213" s="26" t="s">
        <v>1038</v>
      </c>
      <c r="E1213" s="34">
        <v>71931.83</v>
      </c>
      <c r="F1213" s="34">
        <v>138468.39000000001</v>
      </c>
      <c r="G1213" s="34">
        <v>190872.02</v>
      </c>
      <c r="H1213" s="34">
        <v>258801.12</v>
      </c>
      <c r="I1213" s="34">
        <v>321515.17</v>
      </c>
      <c r="J1213" s="34">
        <v>387394.89</v>
      </c>
      <c r="K1213" s="34">
        <v>455881.72</v>
      </c>
      <c r="L1213" s="34">
        <v>513342.31</v>
      </c>
      <c r="M1213" s="34">
        <v>569207.02</v>
      </c>
      <c r="N1213" s="34">
        <v>631564.63</v>
      </c>
      <c r="O1213" s="34">
        <v>714237.56</v>
      </c>
      <c r="P1213" s="34">
        <v>773824.48</v>
      </c>
      <c r="Q1213" s="34">
        <v>773824.48</v>
      </c>
    </row>
    <row r="1214" spans="1:17" ht="15" thickBot="1" x14ac:dyDescent="0.4">
      <c r="A1214" s="26" t="s">
        <v>50</v>
      </c>
      <c r="B1214" s="26" t="s">
        <v>78</v>
      </c>
      <c r="C1214" s="26">
        <v>602600</v>
      </c>
      <c r="D1214" s="26" t="s">
        <v>1039</v>
      </c>
      <c r="E1214" s="34">
        <v>173633.76</v>
      </c>
      <c r="F1214" s="34">
        <v>331022.56</v>
      </c>
      <c r="G1214" s="34">
        <v>509163.66</v>
      </c>
      <c r="H1214" s="34">
        <v>656838.54</v>
      </c>
      <c r="I1214" s="34">
        <v>838710.69</v>
      </c>
      <c r="J1214" s="34">
        <v>1089453.22</v>
      </c>
      <c r="K1214" s="34">
        <v>1293827.01</v>
      </c>
      <c r="L1214" s="34">
        <v>1508156.48</v>
      </c>
      <c r="M1214" s="34">
        <v>1665330.83</v>
      </c>
      <c r="N1214" s="34">
        <v>1829990.79</v>
      </c>
      <c r="O1214" s="34">
        <v>1988351.07</v>
      </c>
      <c r="P1214" s="34">
        <v>2173039.84</v>
      </c>
      <c r="Q1214" s="34">
        <v>2173039.84</v>
      </c>
    </row>
    <row r="1215" spans="1:17" ht="15" thickBot="1" x14ac:dyDescent="0.4">
      <c r="A1215" s="26" t="s">
        <v>50</v>
      </c>
      <c r="B1215" s="26" t="s">
        <v>78</v>
      </c>
      <c r="C1215" s="26">
        <v>602700</v>
      </c>
      <c r="D1215" s="26" t="s">
        <v>1040</v>
      </c>
      <c r="E1215" s="34">
        <v>97620.81</v>
      </c>
      <c r="F1215" s="34">
        <v>189161</v>
      </c>
      <c r="G1215" s="34">
        <v>285453.55</v>
      </c>
      <c r="H1215" s="34">
        <v>381972.39</v>
      </c>
      <c r="I1215" s="34">
        <v>479230.99</v>
      </c>
      <c r="J1215" s="34">
        <v>743481.87</v>
      </c>
      <c r="K1215" s="34">
        <v>840804.56</v>
      </c>
      <c r="L1215" s="34">
        <v>1082425.8400000001</v>
      </c>
      <c r="M1215" s="34">
        <v>1030320.08</v>
      </c>
      <c r="N1215" s="34">
        <v>1187733.1100000001</v>
      </c>
      <c r="O1215" s="34">
        <v>1382881.52</v>
      </c>
      <c r="P1215" s="34">
        <v>1466408.41</v>
      </c>
      <c r="Q1215" s="34">
        <v>1466408.41</v>
      </c>
    </row>
    <row r="1216" spans="1:17" ht="15" thickBot="1" x14ac:dyDescent="0.4">
      <c r="A1216" s="26" t="s">
        <v>50</v>
      </c>
      <c r="B1216" s="26" t="s">
        <v>78</v>
      </c>
      <c r="C1216" s="26">
        <v>602800</v>
      </c>
      <c r="D1216" s="26" t="s">
        <v>1041</v>
      </c>
      <c r="E1216" s="34">
        <v>385450.04</v>
      </c>
      <c r="F1216" s="34">
        <v>649200.51</v>
      </c>
      <c r="G1216" s="34">
        <v>949849.34</v>
      </c>
      <c r="H1216" s="34">
        <v>1385543.92</v>
      </c>
      <c r="I1216" s="34">
        <v>1688794.21</v>
      </c>
      <c r="J1216" s="34">
        <v>1983528.78</v>
      </c>
      <c r="K1216" s="34">
        <v>2269155.7599999998</v>
      </c>
      <c r="L1216" s="34">
        <v>2549676.89</v>
      </c>
      <c r="M1216" s="34">
        <v>2971692.28</v>
      </c>
      <c r="N1216" s="34">
        <v>3214556.33</v>
      </c>
      <c r="O1216" s="34">
        <v>3498936.57</v>
      </c>
      <c r="P1216" s="34">
        <v>3795393.94</v>
      </c>
      <c r="Q1216" s="34">
        <v>3795393.94</v>
      </c>
    </row>
    <row r="1217" spans="1:17" ht="15" thickBot="1" x14ac:dyDescent="0.4">
      <c r="A1217" s="26" t="s">
        <v>50</v>
      </c>
      <c r="B1217" s="26" t="s">
        <v>78</v>
      </c>
      <c r="C1217" s="26">
        <v>602900</v>
      </c>
      <c r="D1217" s="26" t="s">
        <v>1042</v>
      </c>
      <c r="E1217" s="34">
        <v>40456.17</v>
      </c>
      <c r="F1217" s="34">
        <v>80226.259999999995</v>
      </c>
      <c r="G1217" s="34">
        <v>118161.17</v>
      </c>
      <c r="H1217" s="34">
        <v>153401.10999999999</v>
      </c>
      <c r="I1217" s="34">
        <v>171717.77</v>
      </c>
      <c r="J1217" s="34">
        <v>175172.15</v>
      </c>
      <c r="K1217" s="34">
        <v>177588.62</v>
      </c>
      <c r="L1217" s="34">
        <v>179246.22</v>
      </c>
      <c r="M1217" s="34">
        <v>369075.47</v>
      </c>
      <c r="N1217" s="34">
        <v>372971.58</v>
      </c>
      <c r="O1217" s="34">
        <v>390888.35</v>
      </c>
      <c r="P1217" s="34">
        <v>422110.34</v>
      </c>
      <c r="Q1217" s="34">
        <v>422110.34</v>
      </c>
    </row>
    <row r="1218" spans="1:17" ht="15" thickBot="1" x14ac:dyDescent="0.4">
      <c r="A1218" s="26" t="s">
        <v>50</v>
      </c>
      <c r="B1218" s="26" t="s">
        <v>78</v>
      </c>
      <c r="C1218" s="26">
        <v>603000</v>
      </c>
      <c r="D1218" s="26" t="s">
        <v>1043</v>
      </c>
      <c r="E1218" s="34">
        <v>33137.71</v>
      </c>
      <c r="F1218" s="34">
        <v>45241.06</v>
      </c>
      <c r="G1218" s="34">
        <v>70202.42</v>
      </c>
      <c r="H1218" s="34">
        <v>107060.05</v>
      </c>
      <c r="I1218" s="34">
        <v>138067.66</v>
      </c>
      <c r="J1218" s="34">
        <v>162079.35999999999</v>
      </c>
      <c r="K1218" s="34">
        <v>187027.68</v>
      </c>
      <c r="L1218" s="34">
        <v>221009.42</v>
      </c>
      <c r="M1218" s="34">
        <v>250558.76</v>
      </c>
      <c r="N1218" s="34">
        <v>273975.03000000003</v>
      </c>
      <c r="O1218" s="34">
        <v>303602.39</v>
      </c>
      <c r="P1218" s="34">
        <v>321170.11</v>
      </c>
      <c r="Q1218" s="34">
        <v>321170.11</v>
      </c>
    </row>
    <row r="1219" spans="1:17" ht="15" thickBot="1" x14ac:dyDescent="0.4">
      <c r="A1219" s="26" t="s">
        <v>50</v>
      </c>
      <c r="B1219" s="26" t="s">
        <v>78</v>
      </c>
      <c r="C1219" s="26">
        <v>603100</v>
      </c>
      <c r="D1219" s="26" t="s">
        <v>1044</v>
      </c>
      <c r="E1219" s="34">
        <v>77639.179999999993</v>
      </c>
      <c r="F1219" s="34">
        <v>282056.78999999998</v>
      </c>
      <c r="G1219" s="34">
        <v>313590.51</v>
      </c>
      <c r="H1219" s="34">
        <v>373545.19</v>
      </c>
      <c r="I1219" s="34">
        <v>501878.49</v>
      </c>
      <c r="J1219" s="34">
        <v>557601.04</v>
      </c>
      <c r="K1219" s="34">
        <v>667638.93999999994</v>
      </c>
      <c r="L1219" s="34">
        <v>704085.52</v>
      </c>
      <c r="M1219" s="34">
        <v>726628</v>
      </c>
      <c r="N1219" s="34">
        <v>865959.29</v>
      </c>
      <c r="O1219" s="34">
        <v>909405.35</v>
      </c>
      <c r="P1219" s="34">
        <v>967514.41</v>
      </c>
      <c r="Q1219" s="34">
        <v>967514.41</v>
      </c>
    </row>
    <row r="1220" spans="1:17" ht="15" thickBot="1" x14ac:dyDescent="0.4">
      <c r="A1220" s="26" t="s">
        <v>50</v>
      </c>
      <c r="B1220" s="26" t="s">
        <v>78</v>
      </c>
      <c r="C1220" s="26">
        <v>603150</v>
      </c>
      <c r="D1220" s="26" t="s">
        <v>1045</v>
      </c>
      <c r="E1220" s="34">
        <v>847.07</v>
      </c>
      <c r="F1220" s="34">
        <v>1597.55</v>
      </c>
      <c r="G1220" s="34">
        <v>1597.55</v>
      </c>
      <c r="H1220" s="34">
        <v>2488.04</v>
      </c>
      <c r="I1220" s="34">
        <v>2523.79</v>
      </c>
      <c r="J1220" s="34">
        <v>2716.95</v>
      </c>
      <c r="K1220" s="34">
        <v>3689.93</v>
      </c>
      <c r="L1220" s="34">
        <v>3689.93</v>
      </c>
      <c r="M1220" s="34">
        <v>3854.7</v>
      </c>
      <c r="N1220" s="34">
        <v>2470.89</v>
      </c>
      <c r="O1220" s="34">
        <v>2470.89</v>
      </c>
      <c r="P1220" s="34">
        <v>2470.89</v>
      </c>
      <c r="Q1220" s="34">
        <v>2470.89</v>
      </c>
    </row>
    <row r="1221" spans="1:17" ht="15" thickBot="1" x14ac:dyDescent="0.4">
      <c r="A1221" s="26" t="s">
        <v>50</v>
      </c>
      <c r="B1221" s="26" t="s">
        <v>78</v>
      </c>
      <c r="C1221" s="26">
        <v>603200</v>
      </c>
      <c r="D1221" s="26" t="s">
        <v>1046</v>
      </c>
      <c r="E1221" s="34">
        <v>1993.67</v>
      </c>
      <c r="F1221" s="34">
        <v>7119.27</v>
      </c>
      <c r="G1221" s="34">
        <v>13092.55</v>
      </c>
      <c r="H1221" s="34">
        <v>15356.19</v>
      </c>
      <c r="I1221" s="34">
        <v>20942.32</v>
      </c>
      <c r="J1221" s="34">
        <v>25061.93</v>
      </c>
      <c r="K1221" s="34">
        <v>27791.35</v>
      </c>
      <c r="L1221" s="34">
        <v>28936.15</v>
      </c>
      <c r="M1221" s="34">
        <v>32958.78</v>
      </c>
      <c r="N1221" s="34">
        <v>34945.21</v>
      </c>
      <c r="O1221" s="34">
        <v>37357.97</v>
      </c>
      <c r="P1221" s="34">
        <v>46813.09</v>
      </c>
      <c r="Q1221" s="34">
        <v>46813.09</v>
      </c>
    </row>
    <row r="1222" spans="1:17" ht="15" thickBot="1" x14ac:dyDescent="0.4">
      <c r="A1222" s="26" t="s">
        <v>50</v>
      </c>
      <c r="B1222" s="26" t="s">
        <v>78</v>
      </c>
      <c r="C1222" s="26">
        <v>603300</v>
      </c>
      <c r="D1222" s="26" t="s">
        <v>1047</v>
      </c>
      <c r="E1222" s="34">
        <v>9915.76</v>
      </c>
      <c r="F1222" s="34">
        <v>17140</v>
      </c>
      <c r="G1222" s="34">
        <v>31124.82</v>
      </c>
      <c r="H1222" s="34">
        <v>44833.07</v>
      </c>
      <c r="I1222" s="34">
        <v>59317.56</v>
      </c>
      <c r="J1222" s="34">
        <v>72318.78</v>
      </c>
      <c r="K1222" s="34">
        <v>86924.3</v>
      </c>
      <c r="L1222" s="34">
        <v>106970.3</v>
      </c>
      <c r="M1222" s="34">
        <v>115108.15</v>
      </c>
      <c r="N1222" s="34">
        <v>128047.48</v>
      </c>
      <c r="O1222" s="34">
        <v>133627.68</v>
      </c>
      <c r="P1222" s="34">
        <v>138200.43</v>
      </c>
      <c r="Q1222" s="34">
        <v>138200.43</v>
      </c>
    </row>
    <row r="1223" spans="1:17" ht="15" thickBot="1" x14ac:dyDescent="0.4">
      <c r="A1223" s="26" t="s">
        <v>50</v>
      </c>
      <c r="B1223" s="26" t="s">
        <v>78</v>
      </c>
      <c r="C1223" s="26">
        <v>603400</v>
      </c>
      <c r="D1223" s="26" t="s">
        <v>1048</v>
      </c>
      <c r="E1223" s="34">
        <v>99106.86</v>
      </c>
      <c r="F1223" s="34">
        <v>340582.45</v>
      </c>
      <c r="G1223" s="34">
        <v>798313.06</v>
      </c>
      <c r="H1223" s="34">
        <v>961771.69</v>
      </c>
      <c r="I1223" s="34">
        <v>1244322.43</v>
      </c>
      <c r="J1223" s="34">
        <v>2193018.7999999998</v>
      </c>
      <c r="K1223" s="34">
        <v>2518928.46</v>
      </c>
      <c r="L1223" s="34">
        <v>2950481.33</v>
      </c>
      <c r="M1223" s="34">
        <v>3006575.04</v>
      </c>
      <c r="N1223" s="34">
        <v>3181300.14</v>
      </c>
      <c r="O1223" s="34">
        <v>3251301.61</v>
      </c>
      <c r="P1223" s="34">
        <v>4467635.99</v>
      </c>
      <c r="Q1223" s="34">
        <v>4467635.99</v>
      </c>
    </row>
    <row r="1224" spans="1:17" ht="15" thickBot="1" x14ac:dyDescent="0.4">
      <c r="A1224" s="26" t="s">
        <v>50</v>
      </c>
      <c r="B1224" s="26" t="s">
        <v>78</v>
      </c>
      <c r="C1224" s="26">
        <v>603500</v>
      </c>
      <c r="D1224" s="26" t="s">
        <v>1049</v>
      </c>
      <c r="E1224" s="34">
        <v>3045.79</v>
      </c>
      <c r="F1224" s="34">
        <v>5069.82</v>
      </c>
      <c r="G1224" s="34">
        <v>7928.81</v>
      </c>
      <c r="H1224" s="34">
        <v>10100.89</v>
      </c>
      <c r="I1224" s="34">
        <v>10254.11</v>
      </c>
      <c r="J1224" s="34">
        <v>11183.98</v>
      </c>
      <c r="K1224" s="34">
        <v>11560.74</v>
      </c>
      <c r="L1224" s="34">
        <v>14226.02</v>
      </c>
      <c r="M1224" s="34">
        <v>16934.68</v>
      </c>
      <c r="N1224" s="34">
        <v>17139.48</v>
      </c>
      <c r="O1224" s="34">
        <v>17139.48</v>
      </c>
      <c r="P1224" s="34">
        <v>17139.48</v>
      </c>
      <c r="Q1224" s="34">
        <v>17139.48</v>
      </c>
    </row>
    <row r="1225" spans="1:17" ht="15" thickBot="1" x14ac:dyDescent="0.4">
      <c r="A1225" s="26" t="s">
        <v>50</v>
      </c>
      <c r="B1225" s="26" t="s">
        <v>78</v>
      </c>
      <c r="C1225" s="26">
        <v>603600</v>
      </c>
      <c r="D1225" s="26" t="s">
        <v>1050</v>
      </c>
      <c r="E1225" s="34">
        <v>0</v>
      </c>
      <c r="F1225" s="34">
        <v>7331.15</v>
      </c>
      <c r="G1225" s="34">
        <v>23358.15</v>
      </c>
      <c r="H1225" s="34">
        <v>23358.15</v>
      </c>
      <c r="I1225" s="34">
        <v>30932.36</v>
      </c>
      <c r="J1225" s="34">
        <v>30932.36</v>
      </c>
      <c r="K1225" s="34">
        <v>30932.36</v>
      </c>
      <c r="L1225" s="34">
        <v>37740.730000000003</v>
      </c>
      <c r="M1225" s="34">
        <v>37845.33</v>
      </c>
      <c r="N1225" s="34">
        <v>37845.33</v>
      </c>
      <c r="O1225" s="34">
        <v>43895.85</v>
      </c>
      <c r="P1225" s="34">
        <v>44395.85</v>
      </c>
      <c r="Q1225" s="34">
        <v>44395.85</v>
      </c>
    </row>
    <row r="1226" spans="1:17" ht="15" thickBot="1" x14ac:dyDescent="0.4">
      <c r="A1226" s="26" t="s">
        <v>50</v>
      </c>
      <c r="B1226" s="26" t="s">
        <v>78</v>
      </c>
      <c r="C1226" s="26">
        <v>603700</v>
      </c>
      <c r="D1226" s="26" t="s">
        <v>1051</v>
      </c>
      <c r="E1226" s="34">
        <v>85759.9</v>
      </c>
      <c r="F1226" s="34">
        <v>171522.11</v>
      </c>
      <c r="G1226" s="34">
        <v>257284.32</v>
      </c>
      <c r="H1226" s="34">
        <v>343046.53</v>
      </c>
      <c r="I1226" s="34">
        <v>428808.74</v>
      </c>
      <c r="J1226" s="34">
        <v>514570.95</v>
      </c>
      <c r="K1226" s="34">
        <v>600334.38</v>
      </c>
      <c r="L1226" s="34">
        <v>686099.04</v>
      </c>
      <c r="M1226" s="34">
        <v>771880.43</v>
      </c>
      <c r="N1226" s="34">
        <v>857678.55</v>
      </c>
      <c r="O1226" s="34">
        <v>943476.67</v>
      </c>
      <c r="P1226" s="34">
        <v>1029287.16</v>
      </c>
      <c r="Q1226" s="34">
        <v>1029287.16</v>
      </c>
    </row>
    <row r="1227" spans="1:17" ht="15" thickBot="1" x14ac:dyDescent="0.4">
      <c r="A1227" s="26" t="s">
        <v>50</v>
      </c>
      <c r="B1227" s="26" t="s">
        <v>78</v>
      </c>
      <c r="C1227" s="26">
        <v>603705</v>
      </c>
      <c r="D1227" s="26" t="s">
        <v>1052</v>
      </c>
      <c r="E1227" s="34">
        <v>244058.75</v>
      </c>
      <c r="F1227" s="34">
        <v>488161.44</v>
      </c>
      <c r="G1227" s="34">
        <v>732239.26</v>
      </c>
      <c r="H1227" s="34">
        <v>976318.81</v>
      </c>
      <c r="I1227" s="34">
        <v>1220811.28</v>
      </c>
      <c r="J1227" s="34">
        <v>1465749.72</v>
      </c>
      <c r="K1227" s="34">
        <v>1710708.69</v>
      </c>
      <c r="L1227" s="34">
        <v>1955694.14</v>
      </c>
      <c r="M1227" s="34">
        <v>2201379.15</v>
      </c>
      <c r="N1227" s="34">
        <v>2448088.64</v>
      </c>
      <c r="O1227" s="34">
        <v>2695144.3</v>
      </c>
      <c r="P1227" s="34">
        <v>2945046.18</v>
      </c>
      <c r="Q1227" s="34">
        <v>2945046.18</v>
      </c>
    </row>
    <row r="1228" spans="1:17" ht="15" thickBot="1" x14ac:dyDescent="0.4">
      <c r="A1228" s="26" t="s">
        <v>50</v>
      </c>
      <c r="B1228" s="26" t="s">
        <v>78</v>
      </c>
      <c r="C1228" s="26">
        <v>603710</v>
      </c>
      <c r="D1228" s="26" t="s">
        <v>1053</v>
      </c>
      <c r="E1228" s="34">
        <v>1291.53</v>
      </c>
      <c r="F1228" s="34">
        <v>2583.06</v>
      </c>
      <c r="G1228" s="34">
        <v>3874.59</v>
      </c>
      <c r="H1228" s="34">
        <v>5166.12</v>
      </c>
      <c r="I1228" s="34">
        <v>6457.65</v>
      </c>
      <c r="J1228" s="34">
        <v>7749.18</v>
      </c>
      <c r="K1228" s="34">
        <v>9040.7099999999991</v>
      </c>
      <c r="L1228" s="34">
        <v>10332.24</v>
      </c>
      <c r="M1228" s="34">
        <v>11623.77</v>
      </c>
      <c r="N1228" s="34">
        <v>12915.3</v>
      </c>
      <c r="O1228" s="34">
        <v>14206.83</v>
      </c>
      <c r="P1228" s="34">
        <v>15498.36</v>
      </c>
      <c r="Q1228" s="34">
        <v>15498.36</v>
      </c>
    </row>
    <row r="1229" spans="1:17" ht="15" thickBot="1" x14ac:dyDescent="0.4">
      <c r="A1229" s="26" t="s">
        <v>50</v>
      </c>
      <c r="B1229" s="26" t="s">
        <v>78</v>
      </c>
      <c r="C1229" s="26">
        <v>603715</v>
      </c>
      <c r="D1229" s="26" t="s">
        <v>1054</v>
      </c>
      <c r="E1229" s="34">
        <v>636573.87</v>
      </c>
      <c r="F1229" s="34">
        <v>1303817.44</v>
      </c>
      <c r="G1229" s="34">
        <v>1981937.28</v>
      </c>
      <c r="H1229" s="34">
        <v>2660908.65</v>
      </c>
      <c r="I1229" s="34">
        <v>3341357.93</v>
      </c>
      <c r="J1229" s="34">
        <v>4018099.82</v>
      </c>
      <c r="K1229" s="34">
        <v>4701190.83</v>
      </c>
      <c r="L1229" s="34">
        <v>5387787.9900000002</v>
      </c>
      <c r="M1229" s="34">
        <v>6279693.1900000004</v>
      </c>
      <c r="N1229" s="34">
        <v>6946716.9900000002</v>
      </c>
      <c r="O1229" s="34">
        <v>7581540.7000000002</v>
      </c>
      <c r="P1229" s="34">
        <v>10964075.77</v>
      </c>
      <c r="Q1229" s="34">
        <v>10964075.77</v>
      </c>
    </row>
    <row r="1230" spans="1:17" ht="15" thickBot="1" x14ac:dyDescent="0.4">
      <c r="A1230" s="26" t="s">
        <v>50</v>
      </c>
      <c r="B1230" s="26" t="s">
        <v>78</v>
      </c>
      <c r="C1230" s="26">
        <v>603720</v>
      </c>
      <c r="D1230" s="26" t="s">
        <v>1055</v>
      </c>
      <c r="E1230" s="34">
        <v>7410.75</v>
      </c>
      <c r="F1230" s="34">
        <v>14821.5</v>
      </c>
      <c r="G1230" s="34">
        <v>22232.25</v>
      </c>
      <c r="H1230" s="34">
        <v>29643</v>
      </c>
      <c r="I1230" s="34">
        <v>37053.75</v>
      </c>
      <c r="J1230" s="34">
        <v>44464.5</v>
      </c>
      <c r="K1230" s="34">
        <v>51875.25</v>
      </c>
      <c r="L1230" s="34">
        <v>59286</v>
      </c>
      <c r="M1230" s="34">
        <v>66696.75</v>
      </c>
      <c r="N1230" s="34">
        <v>74107.5</v>
      </c>
      <c r="O1230" s="34">
        <v>81518.25</v>
      </c>
      <c r="P1230" s="34">
        <v>88929</v>
      </c>
      <c r="Q1230" s="34">
        <v>88929</v>
      </c>
    </row>
    <row r="1231" spans="1:17" ht="15" thickBot="1" x14ac:dyDescent="0.4">
      <c r="A1231" s="26" t="s">
        <v>50</v>
      </c>
      <c r="B1231" s="26" t="s">
        <v>78</v>
      </c>
      <c r="C1231" s="26">
        <v>603725</v>
      </c>
      <c r="D1231" s="26" t="s">
        <v>1056</v>
      </c>
      <c r="E1231" s="34">
        <v>10032781.390000001</v>
      </c>
      <c r="F1231" s="34">
        <v>20103324.280000001</v>
      </c>
      <c r="G1231" s="34">
        <v>30222979.829999998</v>
      </c>
      <c r="H1231" s="34">
        <v>40380952.549999997</v>
      </c>
      <c r="I1231" s="34">
        <v>50565857.770000003</v>
      </c>
      <c r="J1231" s="34">
        <v>60226362.600000001</v>
      </c>
      <c r="K1231" s="34">
        <v>70402426.810000002</v>
      </c>
      <c r="L1231" s="34">
        <v>80621901.469999999</v>
      </c>
      <c r="M1231" s="34">
        <v>88776751.290000007</v>
      </c>
      <c r="N1231" s="34">
        <v>98977362.909999996</v>
      </c>
      <c r="O1231" s="34">
        <v>109566016.73999999</v>
      </c>
      <c r="P1231" s="34">
        <v>119693682.92</v>
      </c>
      <c r="Q1231" s="34">
        <v>119693682.92</v>
      </c>
    </row>
    <row r="1232" spans="1:17" ht="15" thickBot="1" x14ac:dyDescent="0.4">
      <c r="A1232" s="26" t="s">
        <v>50</v>
      </c>
      <c r="B1232" s="26" t="s">
        <v>78</v>
      </c>
      <c r="C1232" s="26">
        <v>603760</v>
      </c>
      <c r="D1232" s="26" t="s">
        <v>1057</v>
      </c>
      <c r="E1232" s="34">
        <v>5099.1899999999996</v>
      </c>
      <c r="F1232" s="34">
        <v>10198.379999999999</v>
      </c>
      <c r="G1232" s="34">
        <v>15657.72</v>
      </c>
      <c r="H1232" s="34">
        <v>21117.06</v>
      </c>
      <c r="I1232" s="34">
        <v>26576.400000000001</v>
      </c>
      <c r="J1232" s="34">
        <v>32035.74</v>
      </c>
      <c r="K1232" s="34">
        <v>37495.08</v>
      </c>
      <c r="L1232" s="34">
        <v>43363.41</v>
      </c>
      <c r="M1232" s="34">
        <v>49231.74</v>
      </c>
      <c r="N1232" s="34">
        <v>49231.74</v>
      </c>
      <c r="O1232" s="34">
        <v>60968.4</v>
      </c>
      <c r="P1232" s="34">
        <v>66836.73</v>
      </c>
      <c r="Q1232" s="34">
        <v>66836.73</v>
      </c>
    </row>
    <row r="1233" spans="1:17" ht="15" thickBot="1" x14ac:dyDescent="0.4">
      <c r="A1233" s="26" t="s">
        <v>50</v>
      </c>
      <c r="B1233" s="26" t="s">
        <v>78</v>
      </c>
      <c r="C1233" s="26">
        <v>603800</v>
      </c>
      <c r="D1233" s="26" t="s">
        <v>1058</v>
      </c>
      <c r="E1233" s="34">
        <v>-543697.38</v>
      </c>
      <c r="F1233" s="34">
        <v>-1081372.71</v>
      </c>
      <c r="G1233" s="34">
        <v>-1719938.55</v>
      </c>
      <c r="H1233" s="34">
        <v>-2320820.09</v>
      </c>
      <c r="I1233" s="34">
        <v>-2947294.89</v>
      </c>
      <c r="J1233" s="34">
        <v>-3563941.21</v>
      </c>
      <c r="K1233" s="34">
        <v>-4157373.55</v>
      </c>
      <c r="L1233" s="34">
        <v>-4804889.01</v>
      </c>
      <c r="M1233" s="34">
        <v>-5426076.5300000003</v>
      </c>
      <c r="N1233" s="34">
        <v>-6040196.8099999996</v>
      </c>
      <c r="O1233" s="34">
        <v>-6565848.5700000003</v>
      </c>
      <c r="P1233" s="34">
        <v>-7174842.2800000003</v>
      </c>
      <c r="Q1233" s="34">
        <v>-7174842.2800000003</v>
      </c>
    </row>
    <row r="1234" spans="1:17" ht="15" thickBot="1" x14ac:dyDescent="0.4">
      <c r="A1234" s="26" t="s">
        <v>50</v>
      </c>
      <c r="B1234" s="26" t="s">
        <v>78</v>
      </c>
      <c r="C1234" s="26">
        <v>603807</v>
      </c>
      <c r="D1234" s="26" t="s">
        <v>1059</v>
      </c>
      <c r="E1234" s="34">
        <v>555823.34</v>
      </c>
      <c r="F1234" s="34">
        <v>1104206.96</v>
      </c>
      <c r="G1234" s="34">
        <v>1885428.44</v>
      </c>
      <c r="H1234" s="34">
        <v>2499807.23</v>
      </c>
      <c r="I1234" s="34">
        <v>3144468.29</v>
      </c>
      <c r="J1234" s="34">
        <v>3800405.31</v>
      </c>
      <c r="K1234" s="34">
        <v>4404260.07</v>
      </c>
      <c r="L1234" s="34">
        <v>5064978.53</v>
      </c>
      <c r="M1234" s="34">
        <v>5697248.8200000003</v>
      </c>
      <c r="N1234" s="34">
        <v>6337350.1399999997</v>
      </c>
      <c r="O1234" s="34">
        <v>6981947.5300000003</v>
      </c>
      <c r="P1234" s="34">
        <v>7786928.7000000002</v>
      </c>
      <c r="Q1234" s="34">
        <v>7786928.7000000002</v>
      </c>
    </row>
    <row r="1235" spans="1:17" ht="15" thickBot="1" x14ac:dyDescent="0.4">
      <c r="A1235" s="26" t="s">
        <v>50</v>
      </c>
      <c r="B1235" s="26" t="s">
        <v>78</v>
      </c>
      <c r="C1235" s="26">
        <v>603811</v>
      </c>
      <c r="D1235" s="26" t="s">
        <v>1060</v>
      </c>
      <c r="E1235" s="34">
        <v>302925</v>
      </c>
      <c r="F1235" s="34">
        <v>580918</v>
      </c>
      <c r="G1235" s="34">
        <v>910922</v>
      </c>
      <c r="H1235" s="34">
        <v>1057179</v>
      </c>
      <c r="I1235" s="34">
        <v>1256148</v>
      </c>
      <c r="J1235" s="34">
        <v>1457065</v>
      </c>
      <c r="K1235" s="34">
        <v>1711374</v>
      </c>
      <c r="L1235" s="34">
        <v>1979491</v>
      </c>
      <c r="M1235" s="34">
        <v>2180757</v>
      </c>
      <c r="N1235" s="34">
        <v>2382761</v>
      </c>
      <c r="O1235" s="34">
        <v>2589417</v>
      </c>
      <c r="P1235" s="34">
        <v>2753849</v>
      </c>
      <c r="Q1235" s="34">
        <v>2753849</v>
      </c>
    </row>
    <row r="1236" spans="1:17" ht="15" thickBot="1" x14ac:dyDescent="0.4">
      <c r="A1236" s="26" t="s">
        <v>50</v>
      </c>
      <c r="B1236" s="26" t="s">
        <v>78</v>
      </c>
      <c r="C1236" s="26">
        <v>603812</v>
      </c>
      <c r="D1236" s="26" t="s">
        <v>1060</v>
      </c>
      <c r="E1236" s="34">
        <v>-607</v>
      </c>
      <c r="F1236" s="34">
        <v>83072</v>
      </c>
      <c r="G1236" s="34">
        <v>434604</v>
      </c>
      <c r="H1236" s="34">
        <v>321027</v>
      </c>
      <c r="I1236" s="34">
        <v>282481</v>
      </c>
      <c r="J1236" s="34">
        <v>199521</v>
      </c>
      <c r="K1236" s="34">
        <v>156514</v>
      </c>
      <c r="L1236" s="34">
        <v>104736</v>
      </c>
      <c r="M1236" s="34">
        <v>77722</v>
      </c>
      <c r="N1236" s="34">
        <v>50230</v>
      </c>
      <c r="O1236" s="34">
        <v>137125</v>
      </c>
      <c r="P1236" s="34">
        <v>94220</v>
      </c>
      <c r="Q1236" s="34">
        <v>94220</v>
      </c>
    </row>
    <row r="1237" spans="1:17" ht="15" thickBot="1" x14ac:dyDescent="0.4">
      <c r="A1237" s="26" t="s">
        <v>50</v>
      </c>
      <c r="B1237" s="26" t="s">
        <v>78</v>
      </c>
      <c r="C1237" s="26">
        <v>603813</v>
      </c>
      <c r="D1237" s="26" t="s">
        <v>1060</v>
      </c>
      <c r="E1237" s="34">
        <v>1551780</v>
      </c>
      <c r="F1237" s="34">
        <v>2747740</v>
      </c>
      <c r="G1237" s="34">
        <v>14633883</v>
      </c>
      <c r="H1237" s="34">
        <v>16488353</v>
      </c>
      <c r="I1237" s="34">
        <v>15806672</v>
      </c>
      <c r="J1237" s="34">
        <v>11218442</v>
      </c>
      <c r="K1237" s="34">
        <v>10002119</v>
      </c>
      <c r="L1237" s="34">
        <v>8204449</v>
      </c>
      <c r="M1237" s="34">
        <v>6841240</v>
      </c>
      <c r="N1237" s="34">
        <v>7223798</v>
      </c>
      <c r="O1237" s="34">
        <v>9914029</v>
      </c>
      <c r="P1237" s="34">
        <v>15389653</v>
      </c>
      <c r="Q1237" s="34">
        <v>15389653</v>
      </c>
    </row>
    <row r="1238" spans="1:17" ht="15" thickBot="1" x14ac:dyDescent="0.4">
      <c r="A1238" s="26" t="s">
        <v>50</v>
      </c>
      <c r="B1238" s="26" t="s">
        <v>78</v>
      </c>
      <c r="C1238" s="26">
        <v>603814</v>
      </c>
      <c r="D1238" s="26" t="s">
        <v>407</v>
      </c>
      <c r="E1238" s="34">
        <v>80104</v>
      </c>
      <c r="F1238" s="34">
        <v>144490</v>
      </c>
      <c r="G1238" s="34">
        <v>175798</v>
      </c>
      <c r="H1238" s="34">
        <v>197008</v>
      </c>
      <c r="I1238" s="34">
        <v>192386</v>
      </c>
      <c r="J1238" s="34">
        <v>174481</v>
      </c>
      <c r="K1238" s="34">
        <v>149895</v>
      </c>
      <c r="L1238" s="34">
        <v>122208</v>
      </c>
      <c r="M1238" s="34">
        <v>106048</v>
      </c>
      <c r="N1238" s="34">
        <v>107389</v>
      </c>
      <c r="O1238" s="34">
        <v>145285</v>
      </c>
      <c r="P1238" s="34">
        <v>364382</v>
      </c>
      <c r="Q1238" s="34">
        <v>364382</v>
      </c>
    </row>
    <row r="1239" spans="1:17" ht="15" thickBot="1" x14ac:dyDescent="0.4">
      <c r="A1239" s="26" t="s">
        <v>50</v>
      </c>
      <c r="B1239" s="26" t="s">
        <v>78</v>
      </c>
      <c r="C1239" s="26">
        <v>603815</v>
      </c>
      <c r="D1239" s="26" t="s">
        <v>1061</v>
      </c>
      <c r="E1239" s="34">
        <v>57119.360000000001</v>
      </c>
      <c r="F1239" s="34">
        <v>115374.54</v>
      </c>
      <c r="G1239" s="34">
        <v>173629.71</v>
      </c>
      <c r="H1239" s="34">
        <v>231884.89</v>
      </c>
      <c r="I1239" s="34">
        <v>290140.07</v>
      </c>
      <c r="J1239" s="34">
        <v>348395.24</v>
      </c>
      <c r="K1239" s="34">
        <v>406650.42</v>
      </c>
      <c r="L1239" s="34">
        <v>464905.6</v>
      </c>
      <c r="M1239" s="34">
        <v>523160.78</v>
      </c>
      <c r="N1239" s="34">
        <v>581415.94999999995</v>
      </c>
      <c r="O1239" s="34">
        <v>641313.56999999995</v>
      </c>
      <c r="P1239" s="34">
        <v>701211.18</v>
      </c>
      <c r="Q1239" s="34">
        <v>701211.18</v>
      </c>
    </row>
    <row r="1240" spans="1:17" ht="15" thickBot="1" x14ac:dyDescent="0.4">
      <c r="A1240" s="26" t="s">
        <v>50</v>
      </c>
      <c r="B1240" s="26" t="s">
        <v>78</v>
      </c>
      <c r="C1240" s="26">
        <v>603816</v>
      </c>
      <c r="D1240" s="26" t="s">
        <v>1062</v>
      </c>
      <c r="E1240" s="34">
        <v>107061</v>
      </c>
      <c r="F1240" s="34">
        <v>205341</v>
      </c>
      <c r="G1240" s="34">
        <v>322100</v>
      </c>
      <c r="H1240" s="34">
        <v>373799</v>
      </c>
      <c r="I1240" s="34">
        <v>444160</v>
      </c>
      <c r="J1240" s="34">
        <v>515218</v>
      </c>
      <c r="K1240" s="34">
        <v>605188</v>
      </c>
      <c r="L1240" s="34">
        <v>700058</v>
      </c>
      <c r="M1240" s="34">
        <v>771251</v>
      </c>
      <c r="N1240" s="34">
        <v>842714</v>
      </c>
      <c r="O1240" s="34">
        <v>915827</v>
      </c>
      <c r="P1240" s="34">
        <v>973976</v>
      </c>
      <c r="Q1240" s="34">
        <v>973976</v>
      </c>
    </row>
    <row r="1241" spans="1:17" ht="15" thickBot="1" x14ac:dyDescent="0.4">
      <c r="A1241" s="26" t="s">
        <v>50</v>
      </c>
      <c r="B1241" s="26" t="s">
        <v>78</v>
      </c>
      <c r="C1241" s="26">
        <v>603817</v>
      </c>
      <c r="D1241" s="26" t="s">
        <v>1062</v>
      </c>
      <c r="E1241" s="34">
        <v>-215</v>
      </c>
      <c r="F1241" s="34">
        <v>29450</v>
      </c>
      <c r="G1241" s="34">
        <v>153329</v>
      </c>
      <c r="H1241" s="34">
        <v>113155</v>
      </c>
      <c r="I1241" s="34">
        <v>99525</v>
      </c>
      <c r="J1241" s="34">
        <v>70094</v>
      </c>
      <c r="K1241" s="34">
        <v>54859</v>
      </c>
      <c r="L1241" s="34">
        <v>36532</v>
      </c>
      <c r="M1241" s="34">
        <v>26982</v>
      </c>
      <c r="N1241" s="34">
        <v>17245</v>
      </c>
      <c r="O1241" s="34">
        <v>48025</v>
      </c>
      <c r="P1241" s="34">
        <v>32727</v>
      </c>
      <c r="Q1241" s="34">
        <v>32727</v>
      </c>
    </row>
    <row r="1242" spans="1:17" ht="15" thickBot="1" x14ac:dyDescent="0.4">
      <c r="A1242" s="26" t="s">
        <v>50</v>
      </c>
      <c r="B1242" s="26" t="s">
        <v>78</v>
      </c>
      <c r="C1242" s="26">
        <v>603818</v>
      </c>
      <c r="D1242" s="26" t="s">
        <v>1062</v>
      </c>
      <c r="E1242" s="34">
        <v>492283</v>
      </c>
      <c r="F1242" s="34">
        <v>869774</v>
      </c>
      <c r="G1242" s="34">
        <v>5062203</v>
      </c>
      <c r="H1242" s="34">
        <v>5704471</v>
      </c>
      <c r="I1242" s="34">
        <v>5466113</v>
      </c>
      <c r="J1242" s="34">
        <v>3852350</v>
      </c>
      <c r="K1242" s="34">
        <v>3438721</v>
      </c>
      <c r="L1242" s="34">
        <v>2821217</v>
      </c>
      <c r="M1242" s="34">
        <v>2349497</v>
      </c>
      <c r="N1242" s="34">
        <v>2484157</v>
      </c>
      <c r="O1242" s="34">
        <v>3410787</v>
      </c>
      <c r="P1242" s="34">
        <v>5221207</v>
      </c>
      <c r="Q1242" s="34">
        <v>5221207</v>
      </c>
    </row>
    <row r="1243" spans="1:17" ht="15" thickBot="1" x14ac:dyDescent="0.4">
      <c r="A1243" s="26" t="s">
        <v>50</v>
      </c>
      <c r="B1243" s="26" t="s">
        <v>78</v>
      </c>
      <c r="C1243" s="26">
        <v>603819</v>
      </c>
      <c r="D1243" s="26" t="s">
        <v>1063</v>
      </c>
      <c r="E1243" s="34">
        <v>2931274</v>
      </c>
      <c r="F1243" s="34">
        <v>5334503</v>
      </c>
      <c r="G1243" s="34">
        <v>6657229</v>
      </c>
      <c r="H1243" s="34">
        <v>7457912</v>
      </c>
      <c r="I1243" s="34">
        <v>7591380</v>
      </c>
      <c r="J1243" s="34">
        <v>8778439</v>
      </c>
      <c r="K1243" s="34">
        <v>9393950</v>
      </c>
      <c r="L1243" s="34">
        <v>10087097</v>
      </c>
      <c r="M1243" s="34">
        <v>10258989</v>
      </c>
      <c r="N1243" s="34">
        <v>10310117</v>
      </c>
      <c r="O1243" s="34">
        <v>11969893</v>
      </c>
      <c r="P1243" s="34">
        <v>13630798</v>
      </c>
      <c r="Q1243" s="34">
        <v>13630798</v>
      </c>
    </row>
    <row r="1244" spans="1:17" ht="15" thickBot="1" x14ac:dyDescent="0.4">
      <c r="A1244" s="26" t="s">
        <v>50</v>
      </c>
      <c r="B1244" s="26" t="s">
        <v>78</v>
      </c>
      <c r="C1244" s="26">
        <v>603820</v>
      </c>
      <c r="D1244" s="26" t="s">
        <v>1064</v>
      </c>
      <c r="E1244" s="34">
        <v>16812</v>
      </c>
      <c r="F1244" s="34">
        <v>30600</v>
      </c>
      <c r="G1244" s="34">
        <v>-6681</v>
      </c>
      <c r="H1244" s="34">
        <v>-7883</v>
      </c>
      <c r="I1244" s="34">
        <v>-9289</v>
      </c>
      <c r="J1244" s="34">
        <v>-18242</v>
      </c>
      <c r="K1244" s="34">
        <v>-20805</v>
      </c>
      <c r="L1244" s="34">
        <v>-23273</v>
      </c>
      <c r="M1244" s="34">
        <v>-23866</v>
      </c>
      <c r="N1244" s="34">
        <v>-25794</v>
      </c>
      <c r="O1244" s="34">
        <v>-27690</v>
      </c>
      <c r="P1244" s="34">
        <v>15573</v>
      </c>
      <c r="Q1244" s="34">
        <v>15573</v>
      </c>
    </row>
    <row r="1245" spans="1:17" ht="15" thickBot="1" x14ac:dyDescent="0.4">
      <c r="A1245" s="26" t="s">
        <v>50</v>
      </c>
      <c r="B1245" s="26" t="s">
        <v>78</v>
      </c>
      <c r="C1245" s="26">
        <v>603821</v>
      </c>
      <c r="D1245" s="26" t="s">
        <v>1065</v>
      </c>
      <c r="E1245" s="34">
        <v>8070259</v>
      </c>
      <c r="F1245" s="34">
        <v>14689913</v>
      </c>
      <c r="G1245" s="34">
        <v>18347312</v>
      </c>
      <c r="H1245" s="34">
        <v>20553831</v>
      </c>
      <c r="I1245" s="34">
        <v>20930321</v>
      </c>
      <c r="J1245" s="34">
        <v>24278814</v>
      </c>
      <c r="K1245" s="34">
        <v>26015066</v>
      </c>
      <c r="L1245" s="34">
        <v>27970317</v>
      </c>
      <c r="M1245" s="34">
        <v>28455198</v>
      </c>
      <c r="N1245" s="34">
        <v>28596129</v>
      </c>
      <c r="O1245" s="34">
        <v>33185031</v>
      </c>
      <c r="P1245" s="34">
        <v>37706371</v>
      </c>
      <c r="Q1245" s="34">
        <v>37706371</v>
      </c>
    </row>
    <row r="1246" spans="1:17" ht="15" thickBot="1" x14ac:dyDescent="0.4">
      <c r="A1246" s="26" t="s">
        <v>50</v>
      </c>
      <c r="B1246" s="26" t="s">
        <v>78</v>
      </c>
      <c r="C1246" s="26">
        <v>603822</v>
      </c>
      <c r="D1246" s="26" t="s">
        <v>1066</v>
      </c>
      <c r="E1246" s="34">
        <v>0</v>
      </c>
      <c r="F1246" s="34">
        <v>10811</v>
      </c>
      <c r="G1246" s="34">
        <v>19963</v>
      </c>
      <c r="H1246" s="34">
        <v>19963</v>
      </c>
      <c r="I1246" s="34">
        <v>19963</v>
      </c>
      <c r="J1246" s="34">
        <v>27271</v>
      </c>
      <c r="K1246" s="34">
        <v>27271</v>
      </c>
      <c r="L1246" s="34">
        <v>27271</v>
      </c>
      <c r="M1246" s="34">
        <v>27271</v>
      </c>
      <c r="N1246" s="34">
        <v>27271</v>
      </c>
      <c r="O1246" s="34">
        <v>28147</v>
      </c>
      <c r="P1246" s="34">
        <v>6443</v>
      </c>
      <c r="Q1246" s="34">
        <v>6443</v>
      </c>
    </row>
    <row r="1247" spans="1:17" ht="15" thickBot="1" x14ac:dyDescent="0.4">
      <c r="A1247" s="26" t="s">
        <v>50</v>
      </c>
      <c r="B1247" s="26" t="s">
        <v>78</v>
      </c>
      <c r="C1247" s="26">
        <v>603823</v>
      </c>
      <c r="D1247" s="26" t="s">
        <v>1067</v>
      </c>
      <c r="E1247" s="34">
        <v>24879</v>
      </c>
      <c r="F1247" s="34">
        <v>45283</v>
      </c>
      <c r="G1247" s="34">
        <v>63585</v>
      </c>
      <c r="H1247" s="34">
        <v>75034</v>
      </c>
      <c r="I1247" s="34">
        <v>88419</v>
      </c>
      <c r="J1247" s="34">
        <v>101343</v>
      </c>
      <c r="K1247" s="34">
        <v>115579</v>
      </c>
      <c r="L1247" s="34">
        <v>129291</v>
      </c>
      <c r="M1247" s="34">
        <v>141374</v>
      </c>
      <c r="N1247" s="34">
        <v>152794</v>
      </c>
      <c r="O1247" s="34">
        <v>164028</v>
      </c>
      <c r="P1247" s="34">
        <v>233260</v>
      </c>
      <c r="Q1247" s="34">
        <v>233260</v>
      </c>
    </row>
    <row r="1248" spans="1:17" ht="15" thickBot="1" x14ac:dyDescent="0.4">
      <c r="A1248" s="26" t="s">
        <v>50</v>
      </c>
      <c r="B1248" s="26" t="s">
        <v>78</v>
      </c>
      <c r="C1248" s="26">
        <v>603824</v>
      </c>
      <c r="D1248" s="26" t="s">
        <v>1068</v>
      </c>
      <c r="E1248" s="34">
        <v>6288</v>
      </c>
      <c r="F1248" s="34">
        <v>11445</v>
      </c>
      <c r="G1248" s="34">
        <v>-1541</v>
      </c>
      <c r="H1248" s="34">
        <v>-1819</v>
      </c>
      <c r="I1248" s="34">
        <v>-2143</v>
      </c>
      <c r="J1248" s="34">
        <v>-5149</v>
      </c>
      <c r="K1248" s="34">
        <v>-5872</v>
      </c>
      <c r="L1248" s="34">
        <v>-6569</v>
      </c>
      <c r="M1248" s="34">
        <v>-6622</v>
      </c>
      <c r="N1248" s="34">
        <v>-7157</v>
      </c>
      <c r="O1248" s="34">
        <v>-7683</v>
      </c>
      <c r="P1248" s="34">
        <v>7797</v>
      </c>
      <c r="Q1248" s="34">
        <v>7797</v>
      </c>
    </row>
    <row r="1249" spans="1:17" ht="15" thickBot="1" x14ac:dyDescent="0.4">
      <c r="A1249" s="26" t="s">
        <v>50</v>
      </c>
      <c r="B1249" s="26" t="s">
        <v>78</v>
      </c>
      <c r="C1249" s="26">
        <v>603825</v>
      </c>
      <c r="D1249" s="26" t="s">
        <v>1069</v>
      </c>
      <c r="E1249" s="34">
        <v>0</v>
      </c>
      <c r="F1249" s="34">
        <v>3833</v>
      </c>
      <c r="G1249" s="34">
        <v>7818</v>
      </c>
      <c r="H1249" s="34">
        <v>7818</v>
      </c>
      <c r="I1249" s="34">
        <v>7818</v>
      </c>
      <c r="J1249" s="34">
        <v>10430</v>
      </c>
      <c r="K1249" s="34">
        <v>10430</v>
      </c>
      <c r="L1249" s="34">
        <v>10430</v>
      </c>
      <c r="M1249" s="34">
        <v>10430</v>
      </c>
      <c r="N1249" s="34">
        <v>10430</v>
      </c>
      <c r="O1249" s="34">
        <v>10763</v>
      </c>
      <c r="P1249" s="34">
        <v>3156</v>
      </c>
      <c r="Q1249" s="34">
        <v>3156</v>
      </c>
    </row>
    <row r="1250" spans="1:17" ht="15" thickBot="1" x14ac:dyDescent="0.4">
      <c r="A1250" s="26" t="s">
        <v>50</v>
      </c>
      <c r="B1250" s="26" t="s">
        <v>78</v>
      </c>
      <c r="C1250" s="26">
        <v>603826</v>
      </c>
      <c r="D1250" s="26" t="s">
        <v>1070</v>
      </c>
      <c r="E1250" s="34">
        <v>-523605</v>
      </c>
      <c r="F1250" s="34">
        <v>-944473</v>
      </c>
      <c r="G1250" s="34">
        <v>-5076236</v>
      </c>
      <c r="H1250" s="34">
        <v>-5688678</v>
      </c>
      <c r="I1250" s="34">
        <v>-5878005</v>
      </c>
      <c r="J1250" s="34">
        <v>-6376564</v>
      </c>
      <c r="K1250" s="34">
        <v>-7339544</v>
      </c>
      <c r="L1250" s="34">
        <v>-8413282</v>
      </c>
      <c r="M1250" s="34">
        <v>-8594648</v>
      </c>
      <c r="N1250" s="34">
        <v>-8632322</v>
      </c>
      <c r="O1250" s="34">
        <v>-9696614</v>
      </c>
      <c r="P1250" s="34">
        <v>-10892353</v>
      </c>
      <c r="Q1250" s="34">
        <v>-10892353</v>
      </c>
    </row>
    <row r="1251" spans="1:17" ht="15" thickBot="1" x14ac:dyDescent="0.4">
      <c r="A1251" s="26" t="s">
        <v>50</v>
      </c>
      <c r="B1251" s="26" t="s">
        <v>78</v>
      </c>
      <c r="C1251" s="26">
        <v>603827</v>
      </c>
      <c r="D1251" s="26" t="s">
        <v>1069</v>
      </c>
      <c r="E1251" s="34">
        <v>-22</v>
      </c>
      <c r="F1251" s="34">
        <v>-22</v>
      </c>
      <c r="G1251" s="34">
        <v>-22</v>
      </c>
      <c r="H1251" s="34">
        <v>-959</v>
      </c>
      <c r="I1251" s="34">
        <v>-1322</v>
      </c>
      <c r="J1251" s="34">
        <v>-1322</v>
      </c>
      <c r="K1251" s="34">
        <v>-1489</v>
      </c>
      <c r="L1251" s="34">
        <v>-1895</v>
      </c>
      <c r="M1251" s="34">
        <v>-2271</v>
      </c>
      <c r="N1251" s="34">
        <v>-2397</v>
      </c>
      <c r="O1251" s="34">
        <v>-2397</v>
      </c>
      <c r="P1251" s="34">
        <v>-2397</v>
      </c>
      <c r="Q1251" s="34">
        <v>-2397</v>
      </c>
    </row>
    <row r="1252" spans="1:17" ht="15" thickBot="1" x14ac:dyDescent="0.4">
      <c r="A1252" s="26" t="s">
        <v>50</v>
      </c>
      <c r="B1252" s="26" t="s">
        <v>78</v>
      </c>
      <c r="C1252" s="26">
        <v>603828</v>
      </c>
      <c r="D1252" s="26" t="s">
        <v>1066</v>
      </c>
      <c r="E1252" s="34">
        <v>-61</v>
      </c>
      <c r="F1252" s="34">
        <v>-61</v>
      </c>
      <c r="G1252" s="34">
        <v>-61</v>
      </c>
      <c r="H1252" s="34">
        <v>-2453</v>
      </c>
      <c r="I1252" s="34">
        <v>-3380</v>
      </c>
      <c r="J1252" s="34">
        <v>-3380</v>
      </c>
      <c r="K1252" s="34">
        <v>-3820</v>
      </c>
      <c r="L1252" s="34">
        <v>-4885</v>
      </c>
      <c r="M1252" s="34">
        <v>-5872</v>
      </c>
      <c r="N1252" s="34">
        <v>-6203</v>
      </c>
      <c r="O1252" s="34">
        <v>-6203</v>
      </c>
      <c r="P1252" s="34">
        <v>-6203</v>
      </c>
      <c r="Q1252" s="34">
        <v>-6203</v>
      </c>
    </row>
    <row r="1253" spans="1:17" ht="15" thickBot="1" x14ac:dyDescent="0.4">
      <c r="A1253" s="26" t="s">
        <v>50</v>
      </c>
      <c r="B1253" s="26" t="s">
        <v>78</v>
      </c>
      <c r="C1253" s="26">
        <v>603829</v>
      </c>
      <c r="D1253" s="26" t="s">
        <v>1065</v>
      </c>
      <c r="E1253" s="34">
        <v>-1477001</v>
      </c>
      <c r="F1253" s="34">
        <v>-2664198</v>
      </c>
      <c r="G1253" s="34">
        <v>-14319202</v>
      </c>
      <c r="H1253" s="34">
        <v>-16046797</v>
      </c>
      <c r="I1253" s="34">
        <v>-16569507</v>
      </c>
      <c r="J1253" s="34">
        <v>-17931898</v>
      </c>
      <c r="K1253" s="34">
        <v>-20587941</v>
      </c>
      <c r="L1253" s="34">
        <v>-23548799</v>
      </c>
      <c r="M1253" s="34">
        <v>-24020727</v>
      </c>
      <c r="N1253" s="34">
        <v>-24126998</v>
      </c>
      <c r="O1253" s="34">
        <v>-27129186</v>
      </c>
      <c r="P1253" s="34">
        <v>-30502296</v>
      </c>
      <c r="Q1253" s="34">
        <v>-30502296</v>
      </c>
    </row>
    <row r="1254" spans="1:17" ht="15" thickBot="1" x14ac:dyDescent="0.4">
      <c r="A1254" s="26" t="s">
        <v>50</v>
      </c>
      <c r="B1254" s="26" t="s">
        <v>78</v>
      </c>
      <c r="C1254" s="26">
        <v>603830</v>
      </c>
      <c r="D1254" s="26" t="s">
        <v>1071</v>
      </c>
      <c r="E1254" s="34">
        <v>-100</v>
      </c>
      <c r="F1254" s="34">
        <v>17572</v>
      </c>
      <c r="G1254" s="34">
        <v>32979</v>
      </c>
      <c r="H1254" s="34">
        <v>29015</v>
      </c>
      <c r="I1254" s="34">
        <v>27478</v>
      </c>
      <c r="J1254" s="34">
        <v>28437</v>
      </c>
      <c r="K1254" s="34">
        <v>27914</v>
      </c>
      <c r="L1254" s="34">
        <v>26647</v>
      </c>
      <c r="M1254" s="34">
        <v>25473</v>
      </c>
      <c r="N1254" s="34">
        <v>25079</v>
      </c>
      <c r="O1254" s="34">
        <v>26120</v>
      </c>
      <c r="P1254" s="34">
        <v>35920</v>
      </c>
      <c r="Q1254" s="34">
        <v>35920</v>
      </c>
    </row>
    <row r="1255" spans="1:17" ht="15" thickBot="1" x14ac:dyDescent="0.4">
      <c r="A1255" s="26" t="s">
        <v>50</v>
      </c>
      <c r="B1255" s="26" t="s">
        <v>78</v>
      </c>
      <c r="C1255" s="26">
        <v>603837</v>
      </c>
      <c r="D1255" s="26" t="s">
        <v>1071</v>
      </c>
      <c r="E1255" s="34">
        <v>1591492</v>
      </c>
      <c r="F1255" s="34">
        <v>2870715</v>
      </c>
      <c r="G1255" s="34">
        <v>3492737</v>
      </c>
      <c r="H1255" s="34">
        <v>3914132</v>
      </c>
      <c r="I1255" s="34">
        <v>3822299</v>
      </c>
      <c r="J1255" s="34">
        <v>3466567</v>
      </c>
      <c r="K1255" s="34">
        <v>2978097</v>
      </c>
      <c r="L1255" s="34">
        <v>2428015</v>
      </c>
      <c r="M1255" s="34">
        <v>2106952</v>
      </c>
      <c r="N1255" s="34">
        <v>2133604</v>
      </c>
      <c r="O1255" s="34">
        <v>2886520</v>
      </c>
      <c r="P1255" s="34">
        <v>4335703</v>
      </c>
      <c r="Q1255" s="34">
        <v>4335703</v>
      </c>
    </row>
    <row r="1256" spans="1:17" ht="15" thickBot="1" x14ac:dyDescent="0.4">
      <c r="A1256" s="26" t="s">
        <v>50</v>
      </c>
      <c r="B1256" s="26" t="s">
        <v>78</v>
      </c>
      <c r="C1256" s="26">
        <v>603838</v>
      </c>
      <c r="D1256" s="26" t="s">
        <v>1072</v>
      </c>
      <c r="E1256" s="34">
        <v>87546</v>
      </c>
      <c r="F1256" s="34">
        <v>170765</v>
      </c>
      <c r="G1256" s="34">
        <v>243634</v>
      </c>
      <c r="H1256" s="34">
        <v>300984</v>
      </c>
      <c r="I1256" s="34">
        <v>406166</v>
      </c>
      <c r="J1256" s="34">
        <v>922641</v>
      </c>
      <c r="K1256" s="34">
        <v>572662</v>
      </c>
      <c r="L1256" s="34">
        <v>662466</v>
      </c>
      <c r="M1256" s="34">
        <v>734119</v>
      </c>
      <c r="N1256" s="34">
        <v>822333</v>
      </c>
      <c r="O1256" s="34">
        <v>912008</v>
      </c>
      <c r="P1256" s="34">
        <v>982483</v>
      </c>
      <c r="Q1256" s="34">
        <v>982483</v>
      </c>
    </row>
    <row r="1257" spans="1:17" ht="15" thickBot="1" x14ac:dyDescent="0.4">
      <c r="A1257" s="26" t="s">
        <v>50</v>
      </c>
      <c r="B1257" s="26" t="s">
        <v>78</v>
      </c>
      <c r="C1257" s="26">
        <v>603839</v>
      </c>
      <c r="D1257" s="26" t="s">
        <v>1073</v>
      </c>
      <c r="E1257" s="34">
        <v>31036</v>
      </c>
      <c r="F1257" s="34">
        <v>60537</v>
      </c>
      <c r="G1257" s="34">
        <v>86369</v>
      </c>
      <c r="H1257" s="34">
        <v>106701</v>
      </c>
      <c r="I1257" s="34">
        <v>143989</v>
      </c>
      <c r="J1257" s="34">
        <v>327082</v>
      </c>
      <c r="K1257" s="34">
        <v>203011</v>
      </c>
      <c r="L1257" s="34">
        <v>234846</v>
      </c>
      <c r="M1257" s="34">
        <v>260248</v>
      </c>
      <c r="N1257" s="34">
        <v>291520</v>
      </c>
      <c r="O1257" s="34">
        <v>323311</v>
      </c>
      <c r="P1257" s="34">
        <v>348295</v>
      </c>
      <c r="Q1257" s="34">
        <v>348295</v>
      </c>
    </row>
    <row r="1258" spans="1:17" ht="15" thickBot="1" x14ac:dyDescent="0.4">
      <c r="A1258" s="26" t="s">
        <v>50</v>
      </c>
      <c r="B1258" s="26" t="s">
        <v>78</v>
      </c>
      <c r="C1258" s="26">
        <v>603840</v>
      </c>
      <c r="D1258" s="26" t="s">
        <v>1074</v>
      </c>
      <c r="E1258" s="34">
        <v>8028.07</v>
      </c>
      <c r="F1258" s="34">
        <v>15102.06</v>
      </c>
      <c r="G1258" s="34">
        <v>21739.35</v>
      </c>
      <c r="H1258" s="34">
        <v>30039.05</v>
      </c>
      <c r="I1258" s="34">
        <v>37115.78</v>
      </c>
      <c r="J1258" s="34">
        <v>43460.14</v>
      </c>
      <c r="K1258" s="34">
        <v>59597.38</v>
      </c>
      <c r="L1258" s="34">
        <v>67712.639999999999</v>
      </c>
      <c r="M1258" s="34">
        <v>79081.649999999994</v>
      </c>
      <c r="N1258" s="34">
        <v>89565.31</v>
      </c>
      <c r="O1258" s="34">
        <v>101294.24</v>
      </c>
      <c r="P1258" s="34">
        <v>111860.72</v>
      </c>
      <c r="Q1258" s="34">
        <v>111860.72</v>
      </c>
    </row>
    <row r="1259" spans="1:17" ht="15" thickBot="1" x14ac:dyDescent="0.4">
      <c r="A1259" s="26" t="s">
        <v>50</v>
      </c>
      <c r="B1259" s="26" t="s">
        <v>78</v>
      </c>
      <c r="C1259" s="26">
        <v>603841</v>
      </c>
      <c r="D1259" s="26" t="s">
        <v>1071</v>
      </c>
      <c r="E1259" s="34">
        <v>8692</v>
      </c>
      <c r="F1259" s="34">
        <v>16670</v>
      </c>
      <c r="G1259" s="34">
        <v>23326</v>
      </c>
      <c r="H1259" s="34">
        <v>29600</v>
      </c>
      <c r="I1259" s="34">
        <v>38165</v>
      </c>
      <c r="J1259" s="34">
        <v>55985</v>
      </c>
      <c r="K1259" s="34">
        <v>53009</v>
      </c>
      <c r="L1259" s="34">
        <v>60245</v>
      </c>
      <c r="M1259" s="34">
        <v>67123</v>
      </c>
      <c r="N1259" s="34">
        <v>74117</v>
      </c>
      <c r="O1259" s="34">
        <v>81076</v>
      </c>
      <c r="P1259" s="34">
        <v>87871</v>
      </c>
      <c r="Q1259" s="34">
        <v>87871</v>
      </c>
    </row>
    <row r="1260" spans="1:17" ht="15" thickBot="1" x14ac:dyDescent="0.4">
      <c r="A1260" s="26" t="s">
        <v>50</v>
      </c>
      <c r="B1260" s="26" t="s">
        <v>78</v>
      </c>
      <c r="C1260" s="26">
        <v>603842</v>
      </c>
      <c r="D1260" s="26" t="s">
        <v>1075</v>
      </c>
      <c r="E1260" s="34">
        <v>0</v>
      </c>
      <c r="F1260" s="34">
        <v>0</v>
      </c>
      <c r="G1260" s="34">
        <v>0</v>
      </c>
      <c r="H1260" s="34">
        <v>0</v>
      </c>
      <c r="I1260" s="34">
        <v>114884</v>
      </c>
      <c r="J1260" s="34">
        <v>559906</v>
      </c>
      <c r="K1260" s="34">
        <v>1170984</v>
      </c>
      <c r="L1260" s="34">
        <v>1859139</v>
      </c>
      <c r="M1260" s="34">
        <v>2260790</v>
      </c>
      <c r="N1260" s="34">
        <v>2260790</v>
      </c>
      <c r="O1260" s="34">
        <v>2260790</v>
      </c>
      <c r="P1260" s="34">
        <v>2260790</v>
      </c>
      <c r="Q1260" s="34">
        <v>2260790</v>
      </c>
    </row>
    <row r="1261" spans="1:17" ht="15" thickBot="1" x14ac:dyDescent="0.4">
      <c r="A1261" s="26" t="s">
        <v>50</v>
      </c>
      <c r="B1261" s="26" t="s">
        <v>78</v>
      </c>
      <c r="C1261" s="26">
        <v>603843</v>
      </c>
      <c r="D1261" s="26" t="s">
        <v>1076</v>
      </c>
      <c r="E1261" s="34">
        <v>65141</v>
      </c>
      <c r="F1261" s="34">
        <v>124927</v>
      </c>
      <c r="G1261" s="34">
        <v>167426</v>
      </c>
      <c r="H1261" s="34">
        <v>212462</v>
      </c>
      <c r="I1261" s="34">
        <v>273938</v>
      </c>
      <c r="J1261" s="34">
        <v>410907</v>
      </c>
      <c r="K1261" s="34">
        <v>410907</v>
      </c>
      <c r="L1261" s="34">
        <v>464018</v>
      </c>
      <c r="M1261" s="34">
        <v>516689</v>
      </c>
      <c r="N1261" s="34">
        <v>568250</v>
      </c>
      <c r="O1261" s="34">
        <v>619555</v>
      </c>
      <c r="P1261" s="34">
        <v>672719</v>
      </c>
      <c r="Q1261" s="34">
        <v>672719</v>
      </c>
    </row>
    <row r="1262" spans="1:17" ht="15" thickBot="1" x14ac:dyDescent="0.4">
      <c r="A1262" s="26" t="s">
        <v>50</v>
      </c>
      <c r="B1262" s="26" t="s">
        <v>78</v>
      </c>
      <c r="C1262" s="26">
        <v>603844</v>
      </c>
      <c r="D1262" s="26" t="s">
        <v>1077</v>
      </c>
      <c r="E1262" s="34">
        <v>23093</v>
      </c>
      <c r="F1262" s="34">
        <v>44287</v>
      </c>
      <c r="G1262" s="34">
        <v>59353</v>
      </c>
      <c r="H1262" s="34">
        <v>75319</v>
      </c>
      <c r="I1262" s="34">
        <v>97113</v>
      </c>
      <c r="J1262" s="34">
        <v>145669</v>
      </c>
      <c r="K1262" s="34">
        <v>145669</v>
      </c>
      <c r="L1262" s="34">
        <v>164497</v>
      </c>
      <c r="M1262" s="34">
        <v>183169</v>
      </c>
      <c r="N1262" s="34">
        <v>201448</v>
      </c>
      <c r="O1262" s="34">
        <v>219636</v>
      </c>
      <c r="P1262" s="34">
        <v>238483</v>
      </c>
      <c r="Q1262" s="34">
        <v>238483</v>
      </c>
    </row>
    <row r="1263" spans="1:17" ht="15" thickBot="1" x14ac:dyDescent="0.4">
      <c r="A1263" s="26" t="s">
        <v>50</v>
      </c>
      <c r="B1263" s="26" t="s">
        <v>78</v>
      </c>
      <c r="C1263" s="26">
        <v>603845</v>
      </c>
      <c r="D1263" s="26" t="s">
        <v>1075</v>
      </c>
      <c r="E1263" s="34">
        <v>-1990963</v>
      </c>
      <c r="F1263" s="34">
        <v>-3591276</v>
      </c>
      <c r="G1263" s="34">
        <v>-4369428</v>
      </c>
      <c r="H1263" s="34">
        <v>-4896595</v>
      </c>
      <c r="I1263" s="34">
        <v>-4896595</v>
      </c>
      <c r="J1263" s="34">
        <v>-4896595</v>
      </c>
      <c r="K1263" s="34">
        <v>-4896595</v>
      </c>
      <c r="L1263" s="34">
        <v>-4896595</v>
      </c>
      <c r="M1263" s="34">
        <v>-4896595</v>
      </c>
      <c r="N1263" s="34">
        <v>-4929936</v>
      </c>
      <c r="O1263" s="34">
        <v>-5871838</v>
      </c>
      <c r="P1263" s="34">
        <v>-7530018</v>
      </c>
      <c r="Q1263" s="34">
        <v>-7530018</v>
      </c>
    </row>
    <row r="1264" spans="1:17" ht="15" thickBot="1" x14ac:dyDescent="0.4">
      <c r="A1264" s="26" t="s">
        <v>50</v>
      </c>
      <c r="B1264" s="26" t="s">
        <v>78</v>
      </c>
      <c r="C1264" s="26">
        <v>603846</v>
      </c>
      <c r="D1264" s="26" t="s">
        <v>1076</v>
      </c>
      <c r="E1264" s="34">
        <v>0</v>
      </c>
      <c r="F1264" s="34">
        <v>0</v>
      </c>
      <c r="G1264" s="34">
        <v>0</v>
      </c>
      <c r="H1264" s="34">
        <v>0</v>
      </c>
      <c r="I1264" s="34">
        <v>0</v>
      </c>
      <c r="J1264" s="34">
        <v>0</v>
      </c>
      <c r="K1264" s="34">
        <v>-21847</v>
      </c>
      <c r="L1264" s="34">
        <v>-21847</v>
      </c>
      <c r="M1264" s="34">
        <v>-21847</v>
      </c>
      <c r="N1264" s="34">
        <v>-21847</v>
      </c>
      <c r="O1264" s="34">
        <v>-21847</v>
      </c>
      <c r="P1264" s="34">
        <v>-21847</v>
      </c>
      <c r="Q1264" s="34">
        <v>-21847</v>
      </c>
    </row>
    <row r="1265" spans="1:17" ht="15" thickBot="1" x14ac:dyDescent="0.4">
      <c r="A1265" s="26" t="s">
        <v>50</v>
      </c>
      <c r="B1265" s="26" t="s">
        <v>78</v>
      </c>
      <c r="C1265" s="26">
        <v>603847</v>
      </c>
      <c r="D1265" s="26" t="s">
        <v>1077</v>
      </c>
      <c r="E1265" s="34">
        <v>0</v>
      </c>
      <c r="F1265" s="34">
        <v>0</v>
      </c>
      <c r="G1265" s="34">
        <v>0</v>
      </c>
      <c r="H1265" s="34">
        <v>0</v>
      </c>
      <c r="I1265" s="34">
        <v>0</v>
      </c>
      <c r="J1265" s="34">
        <v>0</v>
      </c>
      <c r="K1265" s="34">
        <v>-7745</v>
      </c>
      <c r="L1265" s="34">
        <v>-7745</v>
      </c>
      <c r="M1265" s="34">
        <v>-7745</v>
      </c>
      <c r="N1265" s="34">
        <v>-7745</v>
      </c>
      <c r="O1265" s="34">
        <v>-7745</v>
      </c>
      <c r="P1265" s="34">
        <v>-7745</v>
      </c>
      <c r="Q1265" s="34">
        <v>-7745</v>
      </c>
    </row>
    <row r="1266" spans="1:17" ht="15" thickBot="1" x14ac:dyDescent="0.4">
      <c r="A1266" s="26" t="s">
        <v>50</v>
      </c>
      <c r="B1266" s="26" t="s">
        <v>78</v>
      </c>
      <c r="C1266" s="26">
        <v>603851</v>
      </c>
      <c r="D1266" s="26" t="s">
        <v>1078</v>
      </c>
      <c r="E1266" s="34">
        <v>0</v>
      </c>
      <c r="F1266" s="34">
        <v>0</v>
      </c>
      <c r="G1266" s="34">
        <v>4519</v>
      </c>
      <c r="H1266" s="34">
        <v>4519</v>
      </c>
      <c r="I1266" s="34">
        <v>4519</v>
      </c>
      <c r="J1266" s="34">
        <v>4519</v>
      </c>
      <c r="K1266" s="34">
        <v>4519</v>
      </c>
      <c r="L1266" s="34">
        <v>4519</v>
      </c>
      <c r="M1266" s="34">
        <v>4519</v>
      </c>
      <c r="N1266" s="34">
        <v>4519</v>
      </c>
      <c r="O1266" s="34">
        <v>4519</v>
      </c>
      <c r="P1266" s="34">
        <v>-69020</v>
      </c>
      <c r="Q1266" s="34">
        <v>-69020</v>
      </c>
    </row>
    <row r="1267" spans="1:17" ht="15" thickBot="1" x14ac:dyDescent="0.4">
      <c r="A1267" s="26" t="s">
        <v>50</v>
      </c>
      <c r="B1267" s="26" t="s">
        <v>78</v>
      </c>
      <c r="C1267" s="26">
        <v>603852</v>
      </c>
      <c r="D1267" s="26" t="s">
        <v>1079</v>
      </c>
      <c r="E1267" s="34">
        <v>3878135.58</v>
      </c>
      <c r="F1267" s="34">
        <v>7353952.5899999999</v>
      </c>
      <c r="G1267" s="34">
        <v>10755594.58</v>
      </c>
      <c r="H1267" s="34">
        <v>13447376.85</v>
      </c>
      <c r="I1267" s="34">
        <v>14901721.810000001</v>
      </c>
      <c r="J1267" s="34">
        <v>16042040.140000001</v>
      </c>
      <c r="K1267" s="34">
        <v>17040490.75</v>
      </c>
      <c r="L1267" s="34">
        <v>18027527.18</v>
      </c>
      <c r="M1267" s="34">
        <v>19289553.43</v>
      </c>
      <c r="N1267" s="34">
        <v>21111084.43</v>
      </c>
      <c r="O1267" s="34">
        <v>24120661.300000001</v>
      </c>
      <c r="P1267" s="34">
        <v>27637639.809999999</v>
      </c>
      <c r="Q1267" s="34">
        <v>27637639.809999999</v>
      </c>
    </row>
    <row r="1268" spans="1:17" ht="15" thickBot="1" x14ac:dyDescent="0.4">
      <c r="A1268" s="26" t="s">
        <v>50</v>
      </c>
      <c r="B1268" s="26" t="s">
        <v>78</v>
      </c>
      <c r="C1268" s="26">
        <v>603853</v>
      </c>
      <c r="D1268" s="26" t="s">
        <v>1080</v>
      </c>
      <c r="E1268" s="34">
        <v>39554.82</v>
      </c>
      <c r="F1268" s="34">
        <v>-60452.35</v>
      </c>
      <c r="G1268" s="34">
        <v>-28389.72</v>
      </c>
      <c r="H1268" s="34">
        <v>15946.5</v>
      </c>
      <c r="I1268" s="34">
        <v>35355.1</v>
      </c>
      <c r="J1268" s="34">
        <v>35355.1</v>
      </c>
      <c r="K1268" s="34">
        <v>35355.1</v>
      </c>
      <c r="L1268" s="34">
        <v>35355.1</v>
      </c>
      <c r="M1268" s="34">
        <v>35355.1</v>
      </c>
      <c r="N1268" s="34">
        <v>35355.1</v>
      </c>
      <c r="O1268" s="34">
        <v>9787.6200000000008</v>
      </c>
      <c r="P1268" s="34">
        <v>150893.94</v>
      </c>
      <c r="Q1268" s="34">
        <v>150893.94</v>
      </c>
    </row>
    <row r="1269" spans="1:17" ht="15" thickBot="1" x14ac:dyDescent="0.4">
      <c r="A1269" s="26" t="s">
        <v>50</v>
      </c>
      <c r="B1269" s="26" t="s">
        <v>78</v>
      </c>
      <c r="C1269" s="26">
        <v>603854</v>
      </c>
      <c r="D1269" s="26" t="s">
        <v>1081</v>
      </c>
      <c r="E1269" s="34">
        <v>3002609.45</v>
      </c>
      <c r="F1269" s="34">
        <v>5669088.4500000002</v>
      </c>
      <c r="G1269" s="34">
        <v>8248254.46</v>
      </c>
      <c r="H1269" s="34">
        <v>10261581.48</v>
      </c>
      <c r="I1269" s="34">
        <v>11254483.289999999</v>
      </c>
      <c r="J1269" s="34">
        <v>12056500.970000001</v>
      </c>
      <c r="K1269" s="34">
        <v>12753971.67</v>
      </c>
      <c r="L1269" s="34">
        <v>13452458.029999999</v>
      </c>
      <c r="M1269" s="34">
        <v>14234101.369999999</v>
      </c>
      <c r="N1269" s="34">
        <v>15755459.93</v>
      </c>
      <c r="O1269" s="34">
        <v>18037526.120000001</v>
      </c>
      <c r="P1269" s="34">
        <v>20643521.530000001</v>
      </c>
      <c r="Q1269" s="34">
        <v>20643521.530000001</v>
      </c>
    </row>
    <row r="1270" spans="1:17" ht="15" thickBot="1" x14ac:dyDescent="0.4">
      <c r="A1270" s="26" t="s">
        <v>50</v>
      </c>
      <c r="B1270" s="26" t="s">
        <v>78</v>
      </c>
      <c r="C1270" s="26">
        <v>603855</v>
      </c>
      <c r="D1270" s="26" t="s">
        <v>1082</v>
      </c>
      <c r="E1270" s="34">
        <v>2625397.4900000002</v>
      </c>
      <c r="F1270" s="34">
        <v>5248701.88</v>
      </c>
      <c r="G1270" s="34">
        <v>7872019.5999999996</v>
      </c>
      <c r="H1270" s="34">
        <v>10219288.74</v>
      </c>
      <c r="I1270" s="34">
        <v>12841155.49</v>
      </c>
      <c r="J1270" s="34">
        <v>15464897.039999999</v>
      </c>
      <c r="K1270" s="34">
        <v>18170034.829999998</v>
      </c>
      <c r="L1270" s="34">
        <v>20875197.969999999</v>
      </c>
      <c r="M1270" s="34">
        <v>23580482.460000001</v>
      </c>
      <c r="N1270" s="34">
        <v>26285781.890000001</v>
      </c>
      <c r="O1270" s="34">
        <v>28940536.02</v>
      </c>
      <c r="P1270" s="34">
        <v>31229093.02</v>
      </c>
      <c r="Q1270" s="34">
        <v>31229093.02</v>
      </c>
    </row>
    <row r="1271" spans="1:17" ht="15" thickBot="1" x14ac:dyDescent="0.4">
      <c r="A1271" s="26" t="s">
        <v>50</v>
      </c>
      <c r="B1271" s="26" t="s">
        <v>78</v>
      </c>
      <c r="C1271" s="26">
        <v>603856</v>
      </c>
      <c r="D1271" s="26" t="s">
        <v>1082</v>
      </c>
      <c r="E1271" s="34">
        <v>0</v>
      </c>
      <c r="F1271" s="34">
        <v>0</v>
      </c>
      <c r="G1271" s="34">
        <v>0</v>
      </c>
      <c r="H1271" s="34">
        <v>0</v>
      </c>
      <c r="I1271" s="34">
        <v>0</v>
      </c>
      <c r="J1271" s="34">
        <v>0</v>
      </c>
      <c r="K1271" s="34">
        <v>0</v>
      </c>
      <c r="L1271" s="34">
        <v>0</v>
      </c>
      <c r="M1271" s="34">
        <v>0</v>
      </c>
      <c r="N1271" s="34">
        <v>0</v>
      </c>
      <c r="O1271" s="34">
        <v>0</v>
      </c>
      <c r="P1271" s="34">
        <v>0</v>
      </c>
      <c r="Q1271" s="34">
        <v>0</v>
      </c>
    </row>
    <row r="1272" spans="1:17" ht="15" thickBot="1" x14ac:dyDescent="0.4">
      <c r="A1272" s="26" t="s">
        <v>50</v>
      </c>
      <c r="B1272" s="26" t="s">
        <v>78</v>
      </c>
      <c r="C1272" s="26">
        <v>603857</v>
      </c>
      <c r="D1272" s="26" t="s">
        <v>1082</v>
      </c>
      <c r="E1272" s="34">
        <v>163808</v>
      </c>
      <c r="F1272" s="34">
        <v>327616</v>
      </c>
      <c r="G1272" s="34">
        <v>491424</v>
      </c>
      <c r="H1272" s="34">
        <v>655232</v>
      </c>
      <c r="I1272" s="34">
        <v>819040</v>
      </c>
      <c r="J1272" s="34">
        <v>982848</v>
      </c>
      <c r="K1272" s="34">
        <v>1149819</v>
      </c>
      <c r="L1272" s="34">
        <v>1316790</v>
      </c>
      <c r="M1272" s="34">
        <v>1483761</v>
      </c>
      <c r="N1272" s="34">
        <v>1650732</v>
      </c>
      <c r="O1272" s="34">
        <v>1817703</v>
      </c>
      <c r="P1272" s="34">
        <v>1984674</v>
      </c>
      <c r="Q1272" s="34">
        <v>1984674</v>
      </c>
    </row>
    <row r="1273" spans="1:17" ht="15" thickBot="1" x14ac:dyDescent="0.4">
      <c r="A1273" s="26" t="s">
        <v>50</v>
      </c>
      <c r="B1273" s="26" t="s">
        <v>78</v>
      </c>
      <c r="C1273" s="26">
        <v>603858</v>
      </c>
      <c r="D1273" s="26" t="s">
        <v>1083</v>
      </c>
      <c r="E1273" s="34">
        <v>94890.67</v>
      </c>
      <c r="F1273" s="34">
        <v>183265.07</v>
      </c>
      <c r="G1273" s="34">
        <v>3613092.03</v>
      </c>
      <c r="H1273" s="34">
        <v>3891166.12</v>
      </c>
      <c r="I1273" s="34">
        <v>3927513.03</v>
      </c>
      <c r="J1273" s="34">
        <v>3948191.49</v>
      </c>
      <c r="K1273" s="34">
        <v>3965110.67</v>
      </c>
      <c r="L1273" s="34">
        <v>3979750.8</v>
      </c>
      <c r="M1273" s="34">
        <v>3995366.64</v>
      </c>
      <c r="N1273" s="34">
        <v>4017185.29</v>
      </c>
      <c r="O1273" s="34">
        <v>4061742.27</v>
      </c>
      <c r="P1273" s="34">
        <v>4137802.93</v>
      </c>
      <c r="Q1273" s="34">
        <v>4137802.93</v>
      </c>
    </row>
    <row r="1274" spans="1:17" ht="15" thickBot="1" x14ac:dyDescent="0.4">
      <c r="A1274" s="26" t="s">
        <v>50</v>
      </c>
      <c r="B1274" s="26" t="s">
        <v>78</v>
      </c>
      <c r="C1274" s="26">
        <v>603860</v>
      </c>
      <c r="D1274" s="26" t="s">
        <v>1084</v>
      </c>
      <c r="E1274" s="34">
        <v>2633.69</v>
      </c>
      <c r="F1274" s="34">
        <v>6257.62</v>
      </c>
      <c r="G1274" s="34">
        <v>9240.8799999999992</v>
      </c>
      <c r="H1274" s="34">
        <v>11113.52</v>
      </c>
      <c r="I1274" s="34">
        <v>14107.78</v>
      </c>
      <c r="J1274" s="34">
        <v>27003.35</v>
      </c>
      <c r="K1274" s="34">
        <v>30861.78</v>
      </c>
      <c r="L1274" s="34">
        <v>56807.6</v>
      </c>
      <c r="M1274" s="34">
        <v>62058.53</v>
      </c>
      <c r="N1274" s="34">
        <v>74209.539999999994</v>
      </c>
      <c r="O1274" s="34">
        <v>79906.09</v>
      </c>
      <c r="P1274" s="34">
        <v>83101.39</v>
      </c>
      <c r="Q1274" s="34">
        <v>83101.39</v>
      </c>
    </row>
    <row r="1275" spans="1:17" ht="15" thickBot="1" x14ac:dyDescent="0.4">
      <c r="A1275" s="26" t="s">
        <v>50</v>
      </c>
      <c r="B1275" s="26" t="s">
        <v>78</v>
      </c>
      <c r="C1275" s="26">
        <v>603861</v>
      </c>
      <c r="D1275" s="26" t="s">
        <v>1082</v>
      </c>
      <c r="E1275" s="34">
        <v>2522.67</v>
      </c>
      <c r="F1275" s="34">
        <v>5045.3599999999997</v>
      </c>
      <c r="G1275" s="34">
        <v>7568.05</v>
      </c>
      <c r="H1275" s="34">
        <v>10090.74</v>
      </c>
      <c r="I1275" s="34">
        <v>12613.43</v>
      </c>
      <c r="J1275" s="34">
        <v>15136.12</v>
      </c>
      <c r="K1275" s="34">
        <v>17785.12</v>
      </c>
      <c r="L1275" s="34">
        <v>20434.12</v>
      </c>
      <c r="M1275" s="34">
        <v>23083.119999999999</v>
      </c>
      <c r="N1275" s="34">
        <v>25732.12</v>
      </c>
      <c r="O1275" s="34">
        <v>29111.38</v>
      </c>
      <c r="P1275" s="34">
        <v>32490.639999999999</v>
      </c>
      <c r="Q1275" s="34">
        <v>32490.639999999999</v>
      </c>
    </row>
    <row r="1276" spans="1:17" ht="15" thickBot="1" x14ac:dyDescent="0.4">
      <c r="A1276" s="26" t="s">
        <v>50</v>
      </c>
      <c r="B1276" s="26" t="s">
        <v>78</v>
      </c>
      <c r="C1276" s="26">
        <v>603862</v>
      </c>
      <c r="D1276" s="26" t="s">
        <v>1085</v>
      </c>
      <c r="E1276" s="34">
        <v>80002</v>
      </c>
      <c r="F1276" s="34">
        <v>176004</v>
      </c>
      <c r="G1276" s="34">
        <v>264006</v>
      </c>
      <c r="H1276" s="34">
        <v>610467.80000000005</v>
      </c>
      <c r="I1276" s="34">
        <v>698469.8</v>
      </c>
      <c r="J1276" s="34">
        <v>786471.8</v>
      </c>
      <c r="K1276" s="34">
        <v>866473.8</v>
      </c>
      <c r="L1276" s="34">
        <v>855691.8</v>
      </c>
      <c r="M1276" s="34">
        <v>930345.8</v>
      </c>
      <c r="N1276" s="34">
        <v>1004999.8</v>
      </c>
      <c r="O1276" s="34">
        <v>1079653.8</v>
      </c>
      <c r="P1276" s="34">
        <v>1154307.8</v>
      </c>
      <c r="Q1276" s="34">
        <v>1154307.8</v>
      </c>
    </row>
    <row r="1277" spans="1:17" ht="15" thickBot="1" x14ac:dyDescent="0.4">
      <c r="A1277" s="26" t="s">
        <v>50</v>
      </c>
      <c r="B1277" s="26" t="s">
        <v>78</v>
      </c>
      <c r="C1277" s="26">
        <v>603900</v>
      </c>
      <c r="D1277" s="26" t="s">
        <v>1086</v>
      </c>
      <c r="E1277" s="34">
        <v>1958328.95</v>
      </c>
      <c r="F1277" s="34">
        <v>3899313.94</v>
      </c>
      <c r="G1277" s="34">
        <v>5715366.5599999996</v>
      </c>
      <c r="H1277" s="34">
        <v>7738812.2199999997</v>
      </c>
      <c r="I1277" s="34">
        <v>9691954.1799999997</v>
      </c>
      <c r="J1277" s="34">
        <v>11779793.75</v>
      </c>
      <c r="K1277" s="34">
        <v>13866017.560000001</v>
      </c>
      <c r="L1277" s="34">
        <v>15857054.16</v>
      </c>
      <c r="M1277" s="34">
        <v>17837745.41</v>
      </c>
      <c r="N1277" s="34">
        <v>19663778.75</v>
      </c>
      <c r="O1277" s="34">
        <v>21616594.84</v>
      </c>
      <c r="P1277" s="34">
        <v>23872220.050000001</v>
      </c>
      <c r="Q1277" s="34">
        <v>23872220.050000001</v>
      </c>
    </row>
    <row r="1278" spans="1:17" ht="15" thickBot="1" x14ac:dyDescent="0.4">
      <c r="A1278" s="26" t="s">
        <v>50</v>
      </c>
      <c r="B1278" s="26" t="s">
        <v>78</v>
      </c>
      <c r="C1278" s="26">
        <v>603915</v>
      </c>
      <c r="D1278" s="26" t="s">
        <v>2887</v>
      </c>
      <c r="E1278" s="34">
        <v>0</v>
      </c>
      <c r="F1278" s="34">
        <v>0</v>
      </c>
      <c r="G1278" s="34">
        <v>0</v>
      </c>
      <c r="H1278" s="34">
        <v>0</v>
      </c>
      <c r="I1278" s="34">
        <v>0</v>
      </c>
      <c r="J1278" s="34">
        <v>0</v>
      </c>
      <c r="K1278" s="34">
        <v>0</v>
      </c>
      <c r="L1278" s="34">
        <v>0</v>
      </c>
      <c r="M1278" s="34">
        <v>0</v>
      </c>
      <c r="N1278" s="34">
        <v>0</v>
      </c>
      <c r="O1278" s="34">
        <v>0</v>
      </c>
      <c r="P1278" s="34">
        <v>0</v>
      </c>
      <c r="Q1278" s="34">
        <v>0</v>
      </c>
    </row>
    <row r="1279" spans="1:17" ht="15" thickBot="1" x14ac:dyDescent="0.4">
      <c r="A1279" s="26" t="s">
        <v>50</v>
      </c>
      <c r="B1279" s="26" t="s">
        <v>78</v>
      </c>
      <c r="C1279" s="26">
        <v>603920</v>
      </c>
      <c r="D1279" s="26" t="s">
        <v>1087</v>
      </c>
      <c r="E1279" s="34">
        <v>-104511.79</v>
      </c>
      <c r="F1279" s="34">
        <v>-209023.58</v>
      </c>
      <c r="G1279" s="34">
        <v>-273604.81</v>
      </c>
      <c r="H1279" s="34">
        <v>-375355.78</v>
      </c>
      <c r="I1279" s="34">
        <v>-477106.75</v>
      </c>
      <c r="J1279" s="34">
        <v>-577146.62</v>
      </c>
      <c r="K1279" s="34">
        <v>-670105</v>
      </c>
      <c r="L1279" s="34">
        <v>-771129.55</v>
      </c>
      <c r="M1279" s="34">
        <v>-872154.1</v>
      </c>
      <c r="N1279" s="34">
        <v>-973178.65</v>
      </c>
      <c r="O1279" s="34">
        <v>-1074203.2</v>
      </c>
      <c r="P1279" s="34">
        <v>-1211068.01</v>
      </c>
      <c r="Q1279" s="34">
        <v>-1211068.01</v>
      </c>
    </row>
    <row r="1280" spans="1:17" ht="15" thickBot="1" x14ac:dyDescent="0.4">
      <c r="A1280" s="26" t="s">
        <v>50</v>
      </c>
      <c r="B1280" s="26" t="s">
        <v>78</v>
      </c>
      <c r="C1280" s="26">
        <v>603925</v>
      </c>
      <c r="D1280" s="26" t="s">
        <v>1088</v>
      </c>
      <c r="E1280" s="34">
        <v>0</v>
      </c>
      <c r="F1280" s="34">
        <v>0</v>
      </c>
      <c r="G1280" s="34">
        <v>-208404.49</v>
      </c>
      <c r="H1280" s="34">
        <v>-208404.49</v>
      </c>
      <c r="I1280" s="34">
        <v>-434687.25</v>
      </c>
      <c r="J1280" s="34">
        <v>-482007.03999999998</v>
      </c>
      <c r="K1280" s="34">
        <v>-528528.13</v>
      </c>
      <c r="L1280" s="34">
        <v>-486688.8</v>
      </c>
      <c r="M1280" s="34">
        <v>-486688.8</v>
      </c>
      <c r="N1280" s="34">
        <v>-732371.17</v>
      </c>
      <c r="O1280" s="34">
        <v>-732371.17</v>
      </c>
      <c r="P1280" s="34">
        <v>-709441.17</v>
      </c>
      <c r="Q1280" s="34">
        <v>-709441.17</v>
      </c>
    </row>
    <row r="1281" spans="1:17" ht="15" thickBot="1" x14ac:dyDescent="0.4">
      <c r="A1281" s="26" t="s">
        <v>50</v>
      </c>
      <c r="B1281" s="26" t="s">
        <v>78</v>
      </c>
      <c r="C1281" s="26">
        <v>604000</v>
      </c>
      <c r="D1281" s="26" t="s">
        <v>1089</v>
      </c>
      <c r="E1281" s="34">
        <v>-16904.66</v>
      </c>
      <c r="F1281" s="34">
        <v>-18778.560000000001</v>
      </c>
      <c r="G1281" s="34">
        <v>-23978.35</v>
      </c>
      <c r="H1281" s="34">
        <v>-25845.88</v>
      </c>
      <c r="I1281" s="34">
        <v>-26255.93</v>
      </c>
      <c r="J1281" s="34">
        <v>-30226.61</v>
      </c>
      <c r="K1281" s="34">
        <v>-30458.52</v>
      </c>
      <c r="L1281" s="34">
        <v>-34268.32</v>
      </c>
      <c r="M1281" s="34">
        <v>-36165.449999999997</v>
      </c>
      <c r="N1281" s="34">
        <v>-47394.48</v>
      </c>
      <c r="O1281" s="34">
        <v>-55036.91</v>
      </c>
      <c r="P1281" s="34">
        <v>-64728.47</v>
      </c>
      <c r="Q1281" s="34">
        <v>-64728.47</v>
      </c>
    </row>
    <row r="1282" spans="1:17" ht="15" thickBot="1" x14ac:dyDescent="0.4">
      <c r="A1282" s="26" t="s">
        <v>50</v>
      </c>
      <c r="B1282" s="26" t="s">
        <v>78</v>
      </c>
      <c r="C1282" s="26">
        <v>604100</v>
      </c>
      <c r="D1282" s="26" t="s">
        <v>1090</v>
      </c>
      <c r="E1282" s="34">
        <v>435.1</v>
      </c>
      <c r="F1282" s="34">
        <v>831.25</v>
      </c>
      <c r="G1282" s="34">
        <v>831.25</v>
      </c>
      <c r="H1282" s="34">
        <v>831.25</v>
      </c>
      <c r="I1282" s="34">
        <v>831.25</v>
      </c>
      <c r="J1282" s="34">
        <v>3141.25</v>
      </c>
      <c r="K1282" s="34">
        <v>831.25</v>
      </c>
      <c r="L1282" s="34">
        <v>3813.2</v>
      </c>
      <c r="M1282" s="34">
        <v>3813.2</v>
      </c>
      <c r="N1282" s="34">
        <v>3813.2</v>
      </c>
      <c r="O1282" s="34">
        <v>5451.95</v>
      </c>
      <c r="P1282" s="34">
        <v>5451.95</v>
      </c>
      <c r="Q1282" s="34">
        <v>5451.95</v>
      </c>
    </row>
    <row r="1283" spans="1:17" ht="15" thickBot="1" x14ac:dyDescent="0.4">
      <c r="A1283" s="26" t="s">
        <v>50</v>
      </c>
      <c r="B1283" s="26" t="s">
        <v>78</v>
      </c>
      <c r="C1283" s="26">
        <v>604200</v>
      </c>
      <c r="D1283" s="26" t="s">
        <v>1091</v>
      </c>
      <c r="E1283" s="34">
        <v>604872.46</v>
      </c>
      <c r="F1283" s="34">
        <v>1373986.51</v>
      </c>
      <c r="G1283" s="34">
        <v>2062548.7</v>
      </c>
      <c r="H1283" s="34">
        <v>2233129.7400000002</v>
      </c>
      <c r="I1283" s="34">
        <v>1943407.19</v>
      </c>
      <c r="J1283" s="34">
        <v>1592209.88</v>
      </c>
      <c r="K1283" s="34">
        <v>1235623.17</v>
      </c>
      <c r="L1283" s="34">
        <v>853030.05</v>
      </c>
      <c r="M1283" s="34">
        <v>773681.59</v>
      </c>
      <c r="N1283" s="34">
        <v>929889.19</v>
      </c>
      <c r="O1283" s="34">
        <v>1042833.58</v>
      </c>
      <c r="P1283" s="34">
        <v>1205084.0900000001</v>
      </c>
      <c r="Q1283" s="34">
        <v>1205084.0900000001</v>
      </c>
    </row>
    <row r="1284" spans="1:17" ht="15" thickBot="1" x14ac:dyDescent="0.4">
      <c r="A1284" s="26" t="s">
        <v>50</v>
      </c>
      <c r="B1284" s="26" t="s">
        <v>78</v>
      </c>
      <c r="C1284" s="26">
        <v>604215</v>
      </c>
      <c r="D1284" s="26" t="s">
        <v>2888</v>
      </c>
      <c r="E1284" s="34">
        <v>0</v>
      </c>
      <c r="F1284" s="34">
        <v>0</v>
      </c>
      <c r="G1284" s="34">
        <v>7058.21</v>
      </c>
      <c r="H1284" s="34">
        <v>7058.21</v>
      </c>
      <c r="I1284" s="34">
        <v>7058.21</v>
      </c>
      <c r="J1284" s="34">
        <v>16893.55</v>
      </c>
      <c r="K1284" s="34">
        <v>16893.55</v>
      </c>
      <c r="L1284" s="34">
        <v>16893.55</v>
      </c>
      <c r="M1284" s="34">
        <v>34829.730000000003</v>
      </c>
      <c r="N1284" s="34">
        <v>50092.37</v>
      </c>
      <c r="O1284" s="34">
        <v>50092.37</v>
      </c>
      <c r="P1284" s="34">
        <v>67759.350000000006</v>
      </c>
      <c r="Q1284" s="34">
        <v>67759.350000000006</v>
      </c>
    </row>
    <row r="1285" spans="1:17" ht="15" thickBot="1" x14ac:dyDescent="0.4">
      <c r="A1285" s="26" t="s">
        <v>50</v>
      </c>
      <c r="B1285" s="26" t="s">
        <v>78</v>
      </c>
      <c r="C1285" s="26">
        <v>604300</v>
      </c>
      <c r="D1285" s="26" t="s">
        <v>1092</v>
      </c>
      <c r="E1285" s="34">
        <v>999850.83</v>
      </c>
      <c r="F1285" s="34">
        <v>1585783.64</v>
      </c>
      <c r="G1285" s="34">
        <v>2211488.7400000002</v>
      </c>
      <c r="H1285" s="34">
        <v>2879308.59</v>
      </c>
      <c r="I1285" s="34">
        <v>3589947.38</v>
      </c>
      <c r="J1285" s="34">
        <v>4204646.09</v>
      </c>
      <c r="K1285" s="34">
        <v>4851925.83</v>
      </c>
      <c r="L1285" s="34">
        <v>5495506.8700000001</v>
      </c>
      <c r="M1285" s="34">
        <v>5828812.1100000003</v>
      </c>
      <c r="N1285" s="34">
        <v>6757887.21</v>
      </c>
      <c r="O1285" s="34">
        <v>7196943.2400000002</v>
      </c>
      <c r="P1285" s="34">
        <v>7815687.1799999997</v>
      </c>
      <c r="Q1285" s="34">
        <v>7815687.1799999997</v>
      </c>
    </row>
    <row r="1286" spans="1:17" ht="15" thickBot="1" x14ac:dyDescent="0.4">
      <c r="A1286" s="26" t="s">
        <v>50</v>
      </c>
      <c r="B1286" s="26" t="s">
        <v>78</v>
      </c>
      <c r="C1286" s="26">
        <v>604305</v>
      </c>
      <c r="D1286" s="26" t="s">
        <v>1093</v>
      </c>
      <c r="E1286" s="34">
        <v>-165259.07999999999</v>
      </c>
      <c r="F1286" s="34">
        <v>-332143.59000000003</v>
      </c>
      <c r="G1286" s="34">
        <v>-502180.56</v>
      </c>
      <c r="H1286" s="34">
        <v>-760206.12</v>
      </c>
      <c r="I1286" s="34">
        <v>-926575.86</v>
      </c>
      <c r="J1286" s="34">
        <v>-1010912.68</v>
      </c>
      <c r="K1286" s="34">
        <v>-1174023.26</v>
      </c>
      <c r="L1286" s="34">
        <v>-1339000.8500000001</v>
      </c>
      <c r="M1286" s="34">
        <v>-1506194.97</v>
      </c>
      <c r="N1286" s="34">
        <v>-1750851.88</v>
      </c>
      <c r="O1286" s="34">
        <v>-1914518.47</v>
      </c>
      <c r="P1286" s="34">
        <v>-1996386.32</v>
      </c>
      <c r="Q1286" s="34">
        <v>-1996386.32</v>
      </c>
    </row>
    <row r="1287" spans="1:17" ht="15" thickBot="1" x14ac:dyDescent="0.4">
      <c r="A1287" s="26" t="s">
        <v>50</v>
      </c>
      <c r="B1287" s="26" t="s">
        <v>78</v>
      </c>
      <c r="C1287" s="26">
        <v>604400</v>
      </c>
      <c r="D1287" s="26" t="s">
        <v>1094</v>
      </c>
      <c r="E1287" s="34">
        <v>122459.29</v>
      </c>
      <c r="F1287" s="34">
        <v>244918.58</v>
      </c>
      <c r="G1287" s="34">
        <v>367377.82</v>
      </c>
      <c r="H1287" s="34">
        <v>464837.12</v>
      </c>
      <c r="I1287" s="34">
        <v>591972.96</v>
      </c>
      <c r="J1287" s="34">
        <v>719108.58</v>
      </c>
      <c r="K1287" s="34">
        <v>846244.3</v>
      </c>
      <c r="L1287" s="34">
        <v>973380.12</v>
      </c>
      <c r="M1287" s="34">
        <v>1109276.3799999999</v>
      </c>
      <c r="N1287" s="34">
        <v>1245172.46</v>
      </c>
      <c r="O1287" s="34">
        <v>1381068.56</v>
      </c>
      <c r="P1287" s="34">
        <v>1516964.81</v>
      </c>
      <c r="Q1287" s="34">
        <v>1516964.81</v>
      </c>
    </row>
    <row r="1288" spans="1:17" ht="15" thickBot="1" x14ac:dyDescent="0.4">
      <c r="A1288" s="26" t="s">
        <v>50</v>
      </c>
      <c r="B1288" s="26" t="s">
        <v>78</v>
      </c>
      <c r="C1288" s="26">
        <v>604405</v>
      </c>
      <c r="D1288" s="26" t="s">
        <v>1095</v>
      </c>
      <c r="E1288" s="34">
        <v>1002052.61</v>
      </c>
      <c r="F1288" s="34">
        <v>1940127.3</v>
      </c>
      <c r="G1288" s="34">
        <v>2854091.78</v>
      </c>
      <c r="H1288" s="34">
        <v>3566970.25</v>
      </c>
      <c r="I1288" s="34">
        <v>3950506.59</v>
      </c>
      <c r="J1288" s="34">
        <v>4171801.17</v>
      </c>
      <c r="K1288" s="34">
        <v>4354757.4400000004</v>
      </c>
      <c r="L1288" s="34">
        <v>4512387.54</v>
      </c>
      <c r="M1288" s="34">
        <v>4683567.05</v>
      </c>
      <c r="N1288" s="34">
        <v>4911782.32</v>
      </c>
      <c r="O1288" s="34">
        <v>5429872.5999999996</v>
      </c>
      <c r="P1288" s="34">
        <v>6891889.8899999997</v>
      </c>
      <c r="Q1288" s="34">
        <v>6891889.8899999997</v>
      </c>
    </row>
    <row r="1289" spans="1:17" ht="15" thickBot="1" x14ac:dyDescent="0.4">
      <c r="A1289" s="26" t="s">
        <v>50</v>
      </c>
      <c r="B1289" s="26" t="s">
        <v>78</v>
      </c>
      <c r="C1289" s="26">
        <v>604410</v>
      </c>
      <c r="D1289" s="26" t="s">
        <v>1096</v>
      </c>
      <c r="E1289" s="34">
        <v>8524.0499999999993</v>
      </c>
      <c r="F1289" s="34">
        <v>17048.099999999999</v>
      </c>
      <c r="G1289" s="34">
        <v>25572.15</v>
      </c>
      <c r="H1289" s="34">
        <v>34096.199999999997</v>
      </c>
      <c r="I1289" s="34">
        <v>42620.25</v>
      </c>
      <c r="J1289" s="34">
        <v>51144.3</v>
      </c>
      <c r="K1289" s="34">
        <v>63073.53</v>
      </c>
      <c r="L1289" s="34">
        <v>71930.73</v>
      </c>
      <c r="M1289" s="34">
        <v>80833.13</v>
      </c>
      <c r="N1289" s="34">
        <v>89735.53</v>
      </c>
      <c r="O1289" s="34">
        <v>98637.93</v>
      </c>
      <c r="P1289" s="34">
        <v>107540.33</v>
      </c>
      <c r="Q1289" s="34">
        <v>107540.33</v>
      </c>
    </row>
    <row r="1290" spans="1:17" ht="15" thickBot="1" x14ac:dyDescent="0.4">
      <c r="A1290" s="26" t="s">
        <v>50</v>
      </c>
      <c r="B1290" s="26" t="s">
        <v>78</v>
      </c>
      <c r="C1290" s="26">
        <v>604415</v>
      </c>
      <c r="D1290" s="26" t="s">
        <v>1097</v>
      </c>
      <c r="E1290" s="34">
        <v>-195791.72</v>
      </c>
      <c r="F1290" s="34">
        <v>-178540.16</v>
      </c>
      <c r="G1290" s="34">
        <v>-72329.42</v>
      </c>
      <c r="H1290" s="34">
        <v>214031.01</v>
      </c>
      <c r="I1290" s="34">
        <v>236454.98</v>
      </c>
      <c r="J1290" s="34">
        <v>510224.6</v>
      </c>
      <c r="K1290" s="34">
        <v>896787.63</v>
      </c>
      <c r="L1290" s="34">
        <v>1119298.3600000001</v>
      </c>
      <c r="M1290" s="34">
        <v>1350624.04</v>
      </c>
      <c r="N1290" s="34">
        <v>1412990.05</v>
      </c>
      <c r="O1290" s="34">
        <v>2126039.64</v>
      </c>
      <c r="P1290" s="34">
        <v>2347515.4300000002</v>
      </c>
      <c r="Q1290" s="34">
        <v>2347515.4300000002</v>
      </c>
    </row>
    <row r="1291" spans="1:17" ht="15" thickBot="1" x14ac:dyDescent="0.4">
      <c r="A1291" s="26" t="s">
        <v>50</v>
      </c>
      <c r="B1291" s="26" t="s">
        <v>78</v>
      </c>
      <c r="C1291" s="26">
        <v>604500</v>
      </c>
      <c r="D1291" s="26" t="s">
        <v>1098</v>
      </c>
      <c r="E1291" s="34">
        <v>151338.10999999999</v>
      </c>
      <c r="F1291" s="34">
        <v>285659.11</v>
      </c>
      <c r="G1291" s="34">
        <v>1089639.6100000001</v>
      </c>
      <c r="H1291" s="34">
        <v>1196051.6100000001</v>
      </c>
      <c r="I1291" s="34">
        <v>1247673.23</v>
      </c>
      <c r="J1291" s="34">
        <v>1542866.98</v>
      </c>
      <c r="K1291" s="34">
        <v>1574919.91</v>
      </c>
      <c r="L1291" s="34">
        <v>1606679.65</v>
      </c>
      <c r="M1291" s="34">
        <v>1746270.1</v>
      </c>
      <c r="N1291" s="34">
        <v>1814276.08</v>
      </c>
      <c r="O1291" s="34">
        <v>1923864.44</v>
      </c>
      <c r="P1291" s="34">
        <v>2362713.41</v>
      </c>
      <c r="Q1291" s="34">
        <v>2362713.41</v>
      </c>
    </row>
    <row r="1292" spans="1:17" ht="15" thickBot="1" x14ac:dyDescent="0.4">
      <c r="A1292" s="26" t="s">
        <v>50</v>
      </c>
      <c r="B1292" s="26" t="s">
        <v>78</v>
      </c>
      <c r="C1292" s="26">
        <v>604600</v>
      </c>
      <c r="D1292" s="26" t="s">
        <v>1099</v>
      </c>
      <c r="E1292" s="34">
        <v>31373.62</v>
      </c>
      <c r="F1292" s="34">
        <v>52908.480000000003</v>
      </c>
      <c r="G1292" s="34">
        <v>60209.91</v>
      </c>
      <c r="H1292" s="34">
        <v>72910.53</v>
      </c>
      <c r="I1292" s="34">
        <v>105020.2</v>
      </c>
      <c r="J1292" s="34">
        <v>110185.62</v>
      </c>
      <c r="K1292" s="34">
        <v>132813.9</v>
      </c>
      <c r="L1292" s="34">
        <v>146474.13</v>
      </c>
      <c r="M1292" s="34">
        <v>184783.4</v>
      </c>
      <c r="N1292" s="34">
        <v>193672.42</v>
      </c>
      <c r="O1292" s="34">
        <v>198069.1</v>
      </c>
      <c r="P1292" s="34">
        <v>205835.66</v>
      </c>
      <c r="Q1292" s="34">
        <v>205835.66</v>
      </c>
    </row>
    <row r="1293" spans="1:17" ht="15" thickBot="1" x14ac:dyDescent="0.4">
      <c r="A1293" s="26" t="s">
        <v>50</v>
      </c>
      <c r="B1293" s="26" t="s">
        <v>78</v>
      </c>
      <c r="C1293" s="26">
        <v>604601</v>
      </c>
      <c r="D1293" s="26" t="s">
        <v>2889</v>
      </c>
      <c r="E1293" s="34">
        <v>0</v>
      </c>
      <c r="F1293" s="34">
        <v>0</v>
      </c>
      <c r="G1293" s="34">
        <v>0</v>
      </c>
      <c r="H1293" s="34">
        <v>0</v>
      </c>
      <c r="I1293" s="34">
        <v>0</v>
      </c>
      <c r="J1293" s="34">
        <v>0</v>
      </c>
      <c r="K1293" s="34">
        <v>0</v>
      </c>
      <c r="L1293" s="34">
        <v>0</v>
      </c>
      <c r="M1293" s="34">
        <v>0</v>
      </c>
      <c r="N1293" s="34">
        <v>0</v>
      </c>
      <c r="O1293" s="34">
        <v>0</v>
      </c>
      <c r="P1293" s="34">
        <v>398.1</v>
      </c>
      <c r="Q1293" s="34">
        <v>398.1</v>
      </c>
    </row>
    <row r="1294" spans="1:17" ht="15" thickBot="1" x14ac:dyDescent="0.4">
      <c r="A1294" s="26" t="s">
        <v>50</v>
      </c>
      <c r="B1294" s="26" t="s">
        <v>78</v>
      </c>
      <c r="C1294" s="26">
        <v>604700</v>
      </c>
      <c r="D1294" s="26" t="s">
        <v>1100</v>
      </c>
      <c r="E1294" s="34">
        <v>50582.96</v>
      </c>
      <c r="F1294" s="34">
        <v>63332.27</v>
      </c>
      <c r="G1294" s="34">
        <v>127001.21</v>
      </c>
      <c r="H1294" s="34">
        <v>119527.21</v>
      </c>
      <c r="I1294" s="34">
        <v>183539.88</v>
      </c>
      <c r="J1294" s="34">
        <v>105630.29</v>
      </c>
      <c r="K1294" s="34">
        <v>130615.93</v>
      </c>
      <c r="L1294" s="34">
        <v>151074.26</v>
      </c>
      <c r="M1294" s="34">
        <v>170900.99</v>
      </c>
      <c r="N1294" s="34">
        <v>190715.38</v>
      </c>
      <c r="O1294" s="34">
        <v>210474.68</v>
      </c>
      <c r="P1294" s="34">
        <v>244078.35</v>
      </c>
      <c r="Q1294" s="34">
        <v>244078.35</v>
      </c>
    </row>
    <row r="1295" spans="1:17" ht="15" thickBot="1" x14ac:dyDescent="0.4">
      <c r="A1295" s="26" t="s">
        <v>50</v>
      </c>
      <c r="B1295" s="26" t="s">
        <v>78</v>
      </c>
      <c r="C1295" s="26">
        <v>604800</v>
      </c>
      <c r="D1295" s="26" t="s">
        <v>1101</v>
      </c>
      <c r="E1295" s="34">
        <v>607.94000000000005</v>
      </c>
      <c r="F1295" s="34">
        <v>828.15</v>
      </c>
      <c r="G1295" s="34">
        <v>1253.73</v>
      </c>
      <c r="H1295" s="34">
        <v>1494.26</v>
      </c>
      <c r="I1295" s="34">
        <v>1889.74</v>
      </c>
      <c r="J1295" s="34">
        <v>2291.12</v>
      </c>
      <c r="K1295" s="34">
        <v>2721.45</v>
      </c>
      <c r="L1295" s="34">
        <v>3194.8</v>
      </c>
      <c r="M1295" s="34">
        <v>3526.69</v>
      </c>
      <c r="N1295" s="34">
        <v>3887.43</v>
      </c>
      <c r="O1295" s="34">
        <v>4237.8100000000004</v>
      </c>
      <c r="P1295" s="34">
        <v>4647.5200000000004</v>
      </c>
      <c r="Q1295" s="34">
        <v>4647.5200000000004</v>
      </c>
    </row>
    <row r="1296" spans="1:17" ht="15" thickBot="1" x14ac:dyDescent="0.4">
      <c r="A1296" s="26" t="s">
        <v>50</v>
      </c>
      <c r="B1296" s="26" t="s">
        <v>78</v>
      </c>
      <c r="C1296" s="26">
        <v>604900</v>
      </c>
      <c r="D1296" s="26" t="s">
        <v>1102</v>
      </c>
      <c r="E1296" s="34">
        <v>184700.82</v>
      </c>
      <c r="F1296" s="34">
        <v>303236.3</v>
      </c>
      <c r="G1296" s="34">
        <v>386665.91</v>
      </c>
      <c r="H1296" s="34">
        <v>449162.31</v>
      </c>
      <c r="I1296" s="34">
        <v>513998.25</v>
      </c>
      <c r="J1296" s="34">
        <v>556655.31999999995</v>
      </c>
      <c r="K1296" s="34">
        <v>604715.78</v>
      </c>
      <c r="L1296" s="34">
        <v>655125.09</v>
      </c>
      <c r="M1296" s="34">
        <v>697854.63</v>
      </c>
      <c r="N1296" s="34">
        <v>774594.5</v>
      </c>
      <c r="O1296" s="34">
        <v>839867.16</v>
      </c>
      <c r="P1296" s="34">
        <v>926114</v>
      </c>
      <c r="Q1296" s="34">
        <v>926114</v>
      </c>
    </row>
    <row r="1297" spans="1:17" ht="15" thickBot="1" x14ac:dyDescent="0.4">
      <c r="A1297" s="26" t="s">
        <v>50</v>
      </c>
      <c r="B1297" s="26" t="s">
        <v>78</v>
      </c>
      <c r="C1297" s="26">
        <v>604950</v>
      </c>
      <c r="D1297" s="26" t="s">
        <v>1103</v>
      </c>
      <c r="E1297" s="34">
        <v>-49527.57</v>
      </c>
      <c r="F1297" s="34">
        <v>-46311.58</v>
      </c>
      <c r="G1297" s="34">
        <v>-44421.29</v>
      </c>
      <c r="H1297" s="34">
        <v>-37708.61</v>
      </c>
      <c r="I1297" s="34">
        <v>-36626.769999999997</v>
      </c>
      <c r="J1297" s="34">
        <v>-31740.48</v>
      </c>
      <c r="K1297" s="34">
        <v>-33320</v>
      </c>
      <c r="L1297" s="34">
        <v>-31042.73</v>
      </c>
      <c r="M1297" s="34">
        <v>-26603.57</v>
      </c>
      <c r="N1297" s="34">
        <v>-23901.35</v>
      </c>
      <c r="O1297" s="34">
        <v>-21652.99</v>
      </c>
      <c r="P1297" s="34">
        <v>-20250.990000000002</v>
      </c>
      <c r="Q1297" s="34">
        <v>-20250.990000000002</v>
      </c>
    </row>
    <row r="1298" spans="1:17" ht="15" thickBot="1" x14ac:dyDescent="0.4">
      <c r="A1298" s="26" t="s">
        <v>50</v>
      </c>
      <c r="B1298" s="26" t="s">
        <v>78</v>
      </c>
      <c r="C1298" s="26">
        <v>605000</v>
      </c>
      <c r="D1298" s="26" t="s">
        <v>1104</v>
      </c>
      <c r="E1298" s="34">
        <v>360553.37</v>
      </c>
      <c r="F1298" s="34">
        <v>868761.19</v>
      </c>
      <c r="G1298" s="34">
        <v>1511366.53</v>
      </c>
      <c r="H1298" s="34">
        <v>1943086.75</v>
      </c>
      <c r="I1298" s="34">
        <v>2384014.5499999998</v>
      </c>
      <c r="J1298" s="34">
        <v>2861616.45</v>
      </c>
      <c r="K1298" s="34">
        <v>3195338.03</v>
      </c>
      <c r="L1298" s="34">
        <v>3570710.63</v>
      </c>
      <c r="M1298" s="34">
        <v>3827772.98</v>
      </c>
      <c r="N1298" s="34">
        <v>4321517.1399999997</v>
      </c>
      <c r="O1298" s="34">
        <v>4716938.0999999996</v>
      </c>
      <c r="P1298" s="34">
        <v>5251163.57</v>
      </c>
      <c r="Q1298" s="34">
        <v>5251163.57</v>
      </c>
    </row>
    <row r="1299" spans="1:17" ht="15" thickBot="1" x14ac:dyDescent="0.4">
      <c r="A1299" s="26" t="s">
        <v>50</v>
      </c>
      <c r="B1299" s="26" t="s">
        <v>78</v>
      </c>
      <c r="C1299" s="26">
        <v>605100</v>
      </c>
      <c r="D1299" s="26" t="s">
        <v>1105</v>
      </c>
      <c r="E1299" s="34">
        <v>1909385.02</v>
      </c>
      <c r="F1299" s="34">
        <v>5789131.9900000002</v>
      </c>
      <c r="G1299" s="34">
        <v>11234129.710000001</v>
      </c>
      <c r="H1299" s="34">
        <v>14781087.02</v>
      </c>
      <c r="I1299" s="34">
        <v>20126395.390000001</v>
      </c>
      <c r="J1299" s="34">
        <v>25752235.289999999</v>
      </c>
      <c r="K1299" s="34">
        <v>29630200.550000001</v>
      </c>
      <c r="L1299" s="34">
        <v>36034495.159999996</v>
      </c>
      <c r="M1299" s="34">
        <v>41803551.090000004</v>
      </c>
      <c r="N1299" s="34">
        <v>47521872.659999996</v>
      </c>
      <c r="O1299" s="34">
        <v>54827747.140000001</v>
      </c>
      <c r="P1299" s="34">
        <v>63098115.560000002</v>
      </c>
      <c r="Q1299" s="34">
        <v>63098115.560000002</v>
      </c>
    </row>
    <row r="1300" spans="1:17" ht="15" thickBot="1" x14ac:dyDescent="0.4">
      <c r="A1300" s="26" t="s">
        <v>50</v>
      </c>
      <c r="B1300" s="26" t="s">
        <v>78</v>
      </c>
      <c r="C1300" s="26">
        <v>605200</v>
      </c>
      <c r="D1300" s="26" t="s">
        <v>1106</v>
      </c>
      <c r="E1300" s="34">
        <v>24996.2</v>
      </c>
      <c r="F1300" s="34">
        <v>141990.14000000001</v>
      </c>
      <c r="G1300" s="34">
        <v>166380.53</v>
      </c>
      <c r="H1300" s="34">
        <v>244987.35</v>
      </c>
      <c r="I1300" s="34">
        <v>259683.24</v>
      </c>
      <c r="J1300" s="34">
        <v>405533.66</v>
      </c>
      <c r="K1300" s="34">
        <v>521041.24</v>
      </c>
      <c r="L1300" s="34">
        <v>531094.15</v>
      </c>
      <c r="M1300" s="34">
        <v>546564.72</v>
      </c>
      <c r="N1300" s="34">
        <v>623020.14</v>
      </c>
      <c r="O1300" s="34">
        <v>675354.39</v>
      </c>
      <c r="P1300" s="34">
        <v>719779.59</v>
      </c>
      <c r="Q1300" s="34">
        <v>719779.59</v>
      </c>
    </row>
    <row r="1301" spans="1:17" ht="15" thickBot="1" x14ac:dyDescent="0.4">
      <c r="A1301" s="26" t="s">
        <v>50</v>
      </c>
      <c r="B1301" s="26" t="s">
        <v>78</v>
      </c>
      <c r="C1301" s="26">
        <v>605300</v>
      </c>
      <c r="D1301" s="26" t="s">
        <v>1107</v>
      </c>
      <c r="E1301" s="34">
        <v>997.32</v>
      </c>
      <c r="F1301" s="34">
        <v>1065.01</v>
      </c>
      <c r="G1301" s="34">
        <v>2568.3000000000002</v>
      </c>
      <c r="H1301" s="34">
        <v>3048.57</v>
      </c>
      <c r="I1301" s="34">
        <v>3283.93</v>
      </c>
      <c r="J1301" s="34">
        <v>4315.1099999999997</v>
      </c>
      <c r="K1301" s="34">
        <v>4698.17</v>
      </c>
      <c r="L1301" s="34">
        <v>5703.93</v>
      </c>
      <c r="M1301" s="34">
        <v>7148.73</v>
      </c>
      <c r="N1301" s="34">
        <v>12124.09</v>
      </c>
      <c r="O1301" s="34">
        <v>13195.36</v>
      </c>
      <c r="P1301" s="34">
        <v>15128.26</v>
      </c>
      <c r="Q1301" s="34">
        <v>15128.26</v>
      </c>
    </row>
    <row r="1302" spans="1:17" ht="15" thickBot="1" x14ac:dyDescent="0.4">
      <c r="A1302" s="26" t="s">
        <v>50</v>
      </c>
      <c r="B1302" s="26" t="s">
        <v>78</v>
      </c>
      <c r="C1302" s="26">
        <v>605400</v>
      </c>
      <c r="D1302" s="26" t="s">
        <v>405</v>
      </c>
      <c r="E1302" s="34">
        <v>-7818858.79</v>
      </c>
      <c r="F1302" s="34">
        <v>-15700812.630000001</v>
      </c>
      <c r="G1302" s="34">
        <v>-25935312.02</v>
      </c>
      <c r="H1302" s="34">
        <v>-33666116.93</v>
      </c>
      <c r="I1302" s="34">
        <v>-42304132.82</v>
      </c>
      <c r="J1302" s="34">
        <v>-50746043</v>
      </c>
      <c r="K1302" s="34">
        <v>-58247059.75</v>
      </c>
      <c r="L1302" s="34">
        <v>-67152931.709999993</v>
      </c>
      <c r="M1302" s="34">
        <v>-70528140.719999999</v>
      </c>
      <c r="N1302" s="34">
        <v>-78879255.959999993</v>
      </c>
      <c r="O1302" s="34">
        <v>-86914414.75</v>
      </c>
      <c r="P1302" s="34">
        <v>-96458863.230000004</v>
      </c>
      <c r="Q1302" s="34">
        <v>-96458863.230000004</v>
      </c>
    </row>
    <row r="1303" spans="1:17" ht="15" thickBot="1" x14ac:dyDescent="0.4">
      <c r="A1303" s="26" t="s">
        <v>50</v>
      </c>
      <c r="B1303" s="26" t="s">
        <v>78</v>
      </c>
      <c r="C1303" s="26">
        <v>605500</v>
      </c>
      <c r="D1303" s="26" t="s">
        <v>1108</v>
      </c>
      <c r="E1303" s="34">
        <v>173992.36</v>
      </c>
      <c r="F1303" s="34">
        <v>425553.86</v>
      </c>
      <c r="G1303" s="34">
        <v>808009.62</v>
      </c>
      <c r="H1303" s="34">
        <v>973556.34</v>
      </c>
      <c r="I1303" s="34">
        <v>1624008.34</v>
      </c>
      <c r="J1303" s="34">
        <v>1866019.21</v>
      </c>
      <c r="K1303" s="34">
        <v>2102444.3199999998</v>
      </c>
      <c r="L1303" s="34">
        <v>2296103.0099999998</v>
      </c>
      <c r="M1303" s="34">
        <v>2474346.37</v>
      </c>
      <c r="N1303" s="34">
        <v>2701764.72</v>
      </c>
      <c r="O1303" s="34">
        <v>2960493.71</v>
      </c>
      <c r="P1303" s="34">
        <v>3210073.73</v>
      </c>
      <c r="Q1303" s="34">
        <v>3210073.73</v>
      </c>
    </row>
    <row r="1304" spans="1:17" ht="15" thickBot="1" x14ac:dyDescent="0.4">
      <c r="A1304" s="26" t="s">
        <v>50</v>
      </c>
      <c r="B1304" s="26" t="s">
        <v>78</v>
      </c>
      <c r="C1304" s="26">
        <v>605600</v>
      </c>
      <c r="D1304" s="26" t="s">
        <v>1109</v>
      </c>
      <c r="E1304" s="34">
        <v>1348139.91</v>
      </c>
      <c r="F1304" s="34">
        <v>2718613.7</v>
      </c>
      <c r="G1304" s="34">
        <v>4142556.24</v>
      </c>
      <c r="H1304" s="34">
        <v>5582636.3600000003</v>
      </c>
      <c r="I1304" s="34">
        <v>6925301.0700000003</v>
      </c>
      <c r="J1304" s="34">
        <v>8320405.0599999996</v>
      </c>
      <c r="K1304" s="34">
        <v>9850720.0299999993</v>
      </c>
      <c r="L1304" s="34">
        <v>12141856.34</v>
      </c>
      <c r="M1304" s="34">
        <v>13647400.59</v>
      </c>
      <c r="N1304" s="34">
        <v>15199665.949999999</v>
      </c>
      <c r="O1304" s="34">
        <v>16544896.310000001</v>
      </c>
      <c r="P1304" s="34">
        <v>18260166.52</v>
      </c>
      <c r="Q1304" s="34">
        <v>18260166.52</v>
      </c>
    </row>
    <row r="1305" spans="1:17" ht="15" thickBot="1" x14ac:dyDescent="0.4">
      <c r="A1305" s="26" t="s">
        <v>50</v>
      </c>
      <c r="B1305" s="26" t="s">
        <v>78</v>
      </c>
      <c r="C1305" s="26">
        <v>605700</v>
      </c>
      <c r="D1305" s="26" t="s">
        <v>1110</v>
      </c>
      <c r="E1305" s="34">
        <v>6197.81</v>
      </c>
      <c r="F1305" s="34">
        <v>14070.24</v>
      </c>
      <c r="G1305" s="34">
        <v>23108.76</v>
      </c>
      <c r="H1305" s="34">
        <v>32065.98</v>
      </c>
      <c r="I1305" s="34">
        <v>39849.72</v>
      </c>
      <c r="J1305" s="34">
        <v>48627.839999999997</v>
      </c>
      <c r="K1305" s="34">
        <v>56519.37</v>
      </c>
      <c r="L1305" s="34">
        <v>66308.490000000005</v>
      </c>
      <c r="M1305" s="34">
        <v>79906.149999999994</v>
      </c>
      <c r="N1305" s="34">
        <v>91799.18</v>
      </c>
      <c r="O1305" s="34">
        <v>103938.42</v>
      </c>
      <c r="P1305" s="34">
        <v>114715.1</v>
      </c>
      <c r="Q1305" s="34">
        <v>114715.1</v>
      </c>
    </row>
    <row r="1306" spans="1:17" ht="15" thickBot="1" x14ac:dyDescent="0.4">
      <c r="A1306" s="26" t="s">
        <v>50</v>
      </c>
      <c r="B1306" s="26" t="s">
        <v>78</v>
      </c>
      <c r="C1306" s="26">
        <v>605800</v>
      </c>
      <c r="D1306" s="26" t="s">
        <v>1111</v>
      </c>
      <c r="E1306" s="34">
        <v>7127.2</v>
      </c>
      <c r="F1306" s="34">
        <v>17015.599999999999</v>
      </c>
      <c r="G1306" s="34">
        <v>23458.400000000001</v>
      </c>
      <c r="H1306" s="34">
        <v>33724.400000000001</v>
      </c>
      <c r="I1306" s="34">
        <v>42480</v>
      </c>
      <c r="J1306" s="34">
        <v>49772.4</v>
      </c>
      <c r="K1306" s="34">
        <v>58952.800000000003</v>
      </c>
      <c r="L1306" s="34">
        <v>66717.2</v>
      </c>
      <c r="M1306" s="34">
        <v>74599.600000000006</v>
      </c>
      <c r="N1306" s="34">
        <v>86045.6</v>
      </c>
      <c r="O1306" s="34">
        <v>94942.8</v>
      </c>
      <c r="P1306" s="34">
        <v>104217.60000000001</v>
      </c>
      <c r="Q1306" s="34">
        <v>104217.60000000001</v>
      </c>
    </row>
    <row r="1307" spans="1:17" ht="15" thickBot="1" x14ac:dyDescent="0.4">
      <c r="A1307" s="26" t="s">
        <v>50</v>
      </c>
      <c r="B1307" s="26" t="s">
        <v>78</v>
      </c>
      <c r="C1307" s="26">
        <v>605900</v>
      </c>
      <c r="D1307" s="26" t="s">
        <v>1112</v>
      </c>
      <c r="E1307" s="34">
        <v>425601.25</v>
      </c>
      <c r="F1307" s="34">
        <v>990710.49</v>
      </c>
      <c r="G1307" s="34">
        <v>1292823.92</v>
      </c>
      <c r="H1307" s="34">
        <v>1702926.51</v>
      </c>
      <c r="I1307" s="34">
        <v>2313768.13</v>
      </c>
      <c r="J1307" s="34">
        <v>2845371.76</v>
      </c>
      <c r="K1307" s="34">
        <v>3067104.71</v>
      </c>
      <c r="L1307" s="34">
        <v>4177456.1</v>
      </c>
      <c r="M1307" s="34">
        <v>5934975.4299999997</v>
      </c>
      <c r="N1307" s="34">
        <v>7108320.2000000002</v>
      </c>
      <c r="O1307" s="34">
        <v>7632621.79</v>
      </c>
      <c r="P1307" s="34">
        <v>7887351.6100000003</v>
      </c>
      <c r="Q1307" s="34">
        <v>7887351.6100000003</v>
      </c>
    </row>
    <row r="1308" spans="1:17" ht="15" thickBot="1" x14ac:dyDescent="0.4">
      <c r="A1308" s="26" t="s">
        <v>50</v>
      </c>
      <c r="B1308" s="26" t="s">
        <v>78</v>
      </c>
      <c r="C1308" s="26">
        <v>606000</v>
      </c>
      <c r="D1308" s="26" t="s">
        <v>1113</v>
      </c>
      <c r="E1308" s="34">
        <v>491295.67</v>
      </c>
      <c r="F1308" s="34">
        <v>836962.34</v>
      </c>
      <c r="G1308" s="34">
        <v>1182629.01</v>
      </c>
      <c r="H1308" s="34">
        <v>1673924.68</v>
      </c>
      <c r="I1308" s="34">
        <v>2019591.35</v>
      </c>
      <c r="J1308" s="34">
        <v>2365258.02</v>
      </c>
      <c r="K1308" s="34">
        <v>2856553.69</v>
      </c>
      <c r="L1308" s="34">
        <v>3202220.36</v>
      </c>
      <c r="M1308" s="34">
        <v>3340810.53</v>
      </c>
      <c r="N1308" s="34">
        <v>3809097.7</v>
      </c>
      <c r="O1308" s="34">
        <v>4131755.87</v>
      </c>
      <c r="P1308" s="34">
        <v>4454414.04</v>
      </c>
      <c r="Q1308" s="34">
        <v>4454414.04</v>
      </c>
    </row>
    <row r="1309" spans="1:17" ht="15" thickBot="1" x14ac:dyDescent="0.4">
      <c r="A1309" s="26" t="s">
        <v>50</v>
      </c>
      <c r="B1309" s="26" t="s">
        <v>78</v>
      </c>
      <c r="C1309" s="26">
        <v>606100</v>
      </c>
      <c r="D1309" s="26" t="s">
        <v>1114</v>
      </c>
      <c r="E1309" s="34">
        <v>89926.65</v>
      </c>
      <c r="F1309" s="34">
        <v>73263.899999999994</v>
      </c>
      <c r="G1309" s="34">
        <v>93713.52</v>
      </c>
      <c r="H1309" s="34">
        <v>117779.11</v>
      </c>
      <c r="I1309" s="34">
        <v>114339.82</v>
      </c>
      <c r="J1309" s="34">
        <v>143132.89000000001</v>
      </c>
      <c r="K1309" s="34">
        <v>184308.66</v>
      </c>
      <c r="L1309" s="34">
        <v>207819.9</v>
      </c>
      <c r="M1309" s="34">
        <v>232516.79</v>
      </c>
      <c r="N1309" s="34">
        <v>244998.94</v>
      </c>
      <c r="O1309" s="34">
        <v>273443.32</v>
      </c>
      <c r="P1309" s="34">
        <v>283008.52</v>
      </c>
      <c r="Q1309" s="34">
        <v>283008.52</v>
      </c>
    </row>
    <row r="1310" spans="1:17" ht="15" thickBot="1" x14ac:dyDescent="0.4">
      <c r="A1310" s="26" t="s">
        <v>50</v>
      </c>
      <c r="B1310" s="26" t="s">
        <v>78</v>
      </c>
      <c r="C1310" s="26">
        <v>606200</v>
      </c>
      <c r="D1310" s="26" t="s">
        <v>1115</v>
      </c>
      <c r="E1310" s="34">
        <v>83370.399999999994</v>
      </c>
      <c r="F1310" s="34">
        <v>388623.63</v>
      </c>
      <c r="G1310" s="34">
        <v>775994.84</v>
      </c>
      <c r="H1310" s="34">
        <v>1200720.3899999999</v>
      </c>
      <c r="I1310" s="34">
        <v>1501555.49</v>
      </c>
      <c r="J1310" s="34">
        <v>1766254.04</v>
      </c>
      <c r="K1310" s="34">
        <v>1863208.15</v>
      </c>
      <c r="L1310" s="34">
        <v>2169470.92</v>
      </c>
      <c r="M1310" s="34">
        <v>2591346.14</v>
      </c>
      <c r="N1310" s="34">
        <v>2756806.24</v>
      </c>
      <c r="O1310" s="34">
        <v>2870292.21</v>
      </c>
      <c r="P1310" s="34">
        <v>3159064.48</v>
      </c>
      <c r="Q1310" s="34">
        <v>3159064.48</v>
      </c>
    </row>
    <row r="1311" spans="1:17" ht="15" thickBot="1" x14ac:dyDescent="0.4">
      <c r="A1311" s="26" t="s">
        <v>50</v>
      </c>
      <c r="B1311" s="26" t="s">
        <v>78</v>
      </c>
      <c r="C1311" s="26">
        <v>606245</v>
      </c>
      <c r="D1311" s="26" t="s">
        <v>1116</v>
      </c>
      <c r="E1311" s="34">
        <v>0</v>
      </c>
      <c r="F1311" s="34">
        <v>18450</v>
      </c>
      <c r="G1311" s="34">
        <v>29419.62</v>
      </c>
      <c r="H1311" s="34">
        <v>46764.57</v>
      </c>
      <c r="I1311" s="34">
        <v>46764.57</v>
      </c>
      <c r="J1311" s="34">
        <v>60897.14</v>
      </c>
      <c r="K1311" s="34">
        <v>64492.34</v>
      </c>
      <c r="L1311" s="34">
        <v>73400.09</v>
      </c>
      <c r="M1311" s="34">
        <v>82720.039999999994</v>
      </c>
      <c r="N1311" s="34">
        <v>93329.09</v>
      </c>
      <c r="O1311" s="34">
        <v>99139.19</v>
      </c>
      <c r="P1311" s="34">
        <v>105687.59</v>
      </c>
      <c r="Q1311" s="34">
        <v>105687.59</v>
      </c>
    </row>
    <row r="1312" spans="1:17" ht="15" thickBot="1" x14ac:dyDescent="0.4">
      <c r="A1312" s="26" t="s">
        <v>50</v>
      </c>
      <c r="B1312" s="26" t="s">
        <v>78</v>
      </c>
      <c r="C1312" s="26">
        <v>606300</v>
      </c>
      <c r="D1312" s="26" t="s">
        <v>1118</v>
      </c>
      <c r="E1312" s="34">
        <v>118146.1</v>
      </c>
      <c r="F1312" s="34">
        <v>240262.63</v>
      </c>
      <c r="G1312" s="34">
        <v>359948.62</v>
      </c>
      <c r="H1312" s="34">
        <v>455691.89</v>
      </c>
      <c r="I1312" s="34">
        <v>555102.01</v>
      </c>
      <c r="J1312" s="34">
        <v>658782.97</v>
      </c>
      <c r="K1312" s="34">
        <v>758517.9</v>
      </c>
      <c r="L1312" s="34">
        <v>893641.5</v>
      </c>
      <c r="M1312" s="34">
        <v>973752.98</v>
      </c>
      <c r="N1312" s="34">
        <v>1078186.22</v>
      </c>
      <c r="O1312" s="34">
        <v>1175899.22</v>
      </c>
      <c r="P1312" s="34">
        <v>1279331.75</v>
      </c>
      <c r="Q1312" s="34">
        <v>1279331.75</v>
      </c>
    </row>
    <row r="1313" spans="1:17" ht="15" thickBot="1" x14ac:dyDescent="0.4">
      <c r="A1313" s="26" t="s">
        <v>50</v>
      </c>
      <c r="B1313" s="26" t="s">
        <v>78</v>
      </c>
      <c r="C1313" s="26">
        <v>606400</v>
      </c>
      <c r="D1313" s="26" t="s">
        <v>1119</v>
      </c>
      <c r="E1313" s="34">
        <v>38650</v>
      </c>
      <c r="F1313" s="34">
        <v>90346.6</v>
      </c>
      <c r="G1313" s="34">
        <v>373290.08</v>
      </c>
      <c r="H1313" s="34">
        <v>383595.1</v>
      </c>
      <c r="I1313" s="34">
        <v>627753.11</v>
      </c>
      <c r="J1313" s="34">
        <v>717503.11</v>
      </c>
      <c r="K1313" s="34">
        <v>805320.54</v>
      </c>
      <c r="L1313" s="34">
        <v>869860.54</v>
      </c>
      <c r="M1313" s="34">
        <v>943762.03</v>
      </c>
      <c r="N1313" s="34">
        <v>977994.53</v>
      </c>
      <c r="O1313" s="34">
        <v>1026920.89</v>
      </c>
      <c r="P1313" s="34">
        <v>1192719.3799999999</v>
      </c>
      <c r="Q1313" s="34">
        <v>1192719.3799999999</v>
      </c>
    </row>
    <row r="1314" spans="1:17" ht="15" thickBot="1" x14ac:dyDescent="0.4">
      <c r="A1314" s="26" t="s">
        <v>50</v>
      </c>
      <c r="B1314" s="26" t="s">
        <v>78</v>
      </c>
      <c r="C1314" s="26">
        <v>606410</v>
      </c>
      <c r="D1314" s="26" t="s">
        <v>2890</v>
      </c>
      <c r="E1314" s="34">
        <v>0</v>
      </c>
      <c r="F1314" s="34">
        <v>0</v>
      </c>
      <c r="G1314" s="34">
        <v>0</v>
      </c>
      <c r="H1314" s="34">
        <v>0</v>
      </c>
      <c r="I1314" s="34">
        <v>0</v>
      </c>
      <c r="J1314" s="34">
        <v>0</v>
      </c>
      <c r="K1314" s="34">
        <v>0</v>
      </c>
      <c r="L1314" s="34">
        <v>0</v>
      </c>
      <c r="M1314" s="34">
        <v>0</v>
      </c>
      <c r="N1314" s="34">
        <v>3500</v>
      </c>
      <c r="O1314" s="34">
        <v>33500</v>
      </c>
      <c r="P1314" s="34">
        <v>33500</v>
      </c>
      <c r="Q1314" s="34">
        <v>33500</v>
      </c>
    </row>
    <row r="1315" spans="1:17" ht="15" thickBot="1" x14ac:dyDescent="0.4">
      <c r="A1315" s="26" t="s">
        <v>50</v>
      </c>
      <c r="B1315" s="26" t="s">
        <v>78</v>
      </c>
      <c r="C1315" s="26">
        <v>606500</v>
      </c>
      <c r="D1315" s="26" t="s">
        <v>1120</v>
      </c>
      <c r="E1315" s="34">
        <v>190996.43</v>
      </c>
      <c r="F1315" s="34">
        <v>398190.22</v>
      </c>
      <c r="G1315" s="34">
        <v>631335.96</v>
      </c>
      <c r="H1315" s="34">
        <v>567967.52</v>
      </c>
      <c r="I1315" s="34">
        <v>798909.01</v>
      </c>
      <c r="J1315" s="34">
        <v>989039.02</v>
      </c>
      <c r="K1315" s="34">
        <v>1134850.58</v>
      </c>
      <c r="L1315" s="34">
        <v>1387205.23</v>
      </c>
      <c r="M1315" s="34">
        <v>1544658.03</v>
      </c>
      <c r="N1315" s="34">
        <v>1724172.57</v>
      </c>
      <c r="O1315" s="34">
        <v>1873625.72</v>
      </c>
      <c r="P1315" s="34">
        <v>2123436.09</v>
      </c>
      <c r="Q1315" s="34">
        <v>2123436.09</v>
      </c>
    </row>
    <row r="1316" spans="1:17" ht="15" thickBot="1" x14ac:dyDescent="0.4">
      <c r="A1316" s="26" t="s">
        <v>50</v>
      </c>
      <c r="B1316" s="26" t="s">
        <v>78</v>
      </c>
      <c r="C1316" s="26">
        <v>606600</v>
      </c>
      <c r="D1316" s="26" t="s">
        <v>1121</v>
      </c>
      <c r="E1316" s="34">
        <v>78686.84</v>
      </c>
      <c r="F1316" s="34">
        <v>149506.64000000001</v>
      </c>
      <c r="G1316" s="34">
        <v>219005.28</v>
      </c>
      <c r="H1316" s="34">
        <v>227056.3</v>
      </c>
      <c r="I1316" s="34">
        <v>311436.13</v>
      </c>
      <c r="J1316" s="34">
        <v>362712.42</v>
      </c>
      <c r="K1316" s="34">
        <v>360483.44</v>
      </c>
      <c r="L1316" s="34">
        <v>489570.28</v>
      </c>
      <c r="M1316" s="34">
        <v>458767.96</v>
      </c>
      <c r="N1316" s="34">
        <v>546656.94999999995</v>
      </c>
      <c r="O1316" s="34">
        <v>629105.15</v>
      </c>
      <c r="P1316" s="34">
        <v>655537.22</v>
      </c>
      <c r="Q1316" s="34">
        <v>655537.22</v>
      </c>
    </row>
    <row r="1317" spans="1:17" ht="15" thickBot="1" x14ac:dyDescent="0.4">
      <c r="A1317" s="26" t="s">
        <v>50</v>
      </c>
      <c r="B1317" s="26" t="s">
        <v>78</v>
      </c>
      <c r="C1317" s="26">
        <v>606801</v>
      </c>
      <c r="D1317" s="26" t="s">
        <v>1123</v>
      </c>
      <c r="E1317" s="34">
        <v>-347623.44</v>
      </c>
      <c r="F1317" s="34">
        <v>-239521.11</v>
      </c>
      <c r="G1317" s="34">
        <v>-770842.07</v>
      </c>
      <c r="H1317" s="34">
        <v>-496672.91</v>
      </c>
      <c r="I1317" s="34">
        <v>-1002132.01</v>
      </c>
      <c r="J1317" s="34">
        <v>-933651.78</v>
      </c>
      <c r="K1317" s="34">
        <v>-1540956.29</v>
      </c>
      <c r="L1317" s="34">
        <v>-1921147.44</v>
      </c>
      <c r="M1317" s="34">
        <v>-1440890.48</v>
      </c>
      <c r="N1317" s="34">
        <v>-1120694.58</v>
      </c>
      <c r="O1317" s="34">
        <v>-308786.55</v>
      </c>
      <c r="P1317" s="34">
        <v>-1790510.79</v>
      </c>
      <c r="Q1317" s="34">
        <v>-1790510.79</v>
      </c>
    </row>
    <row r="1318" spans="1:17" ht="15" thickBot="1" x14ac:dyDescent="0.4">
      <c r="A1318" s="26" t="s">
        <v>50</v>
      </c>
      <c r="B1318" s="26" t="s">
        <v>78</v>
      </c>
      <c r="C1318" s="26">
        <v>606810</v>
      </c>
      <c r="D1318" s="26" t="s">
        <v>1124</v>
      </c>
      <c r="E1318" s="34">
        <v>-44027.38</v>
      </c>
      <c r="F1318" s="34">
        <v>-79159.11</v>
      </c>
      <c r="G1318" s="34">
        <v>-140197.26</v>
      </c>
      <c r="H1318" s="34">
        <v>-167136.76999999999</v>
      </c>
      <c r="I1318" s="34">
        <v>-210917.66</v>
      </c>
      <c r="J1318" s="34">
        <v>-283071.19</v>
      </c>
      <c r="K1318" s="34">
        <v>-354084.13</v>
      </c>
      <c r="L1318" s="34">
        <v>-464773.49</v>
      </c>
      <c r="M1318" s="34">
        <v>-520375.17</v>
      </c>
      <c r="N1318" s="34">
        <v>-626430.92000000004</v>
      </c>
      <c r="O1318" s="34">
        <v>-682304.13</v>
      </c>
      <c r="P1318" s="34">
        <v>-842022.23</v>
      </c>
      <c r="Q1318" s="34">
        <v>-842022.23</v>
      </c>
    </row>
    <row r="1319" spans="1:17" ht="15" thickBot="1" x14ac:dyDescent="0.4">
      <c r="A1319" s="26" t="s">
        <v>50</v>
      </c>
      <c r="B1319" s="26" t="s">
        <v>78</v>
      </c>
      <c r="C1319" s="26">
        <v>606811</v>
      </c>
      <c r="D1319" s="26" t="s">
        <v>2891</v>
      </c>
      <c r="E1319" s="34">
        <v>0</v>
      </c>
      <c r="F1319" s="34">
        <v>0</v>
      </c>
      <c r="G1319" s="34">
        <v>0</v>
      </c>
      <c r="H1319" s="34">
        <v>0</v>
      </c>
      <c r="I1319" s="34">
        <v>0</v>
      </c>
      <c r="J1319" s="34">
        <v>0</v>
      </c>
      <c r="K1319" s="34">
        <v>0</v>
      </c>
      <c r="L1319" s="34">
        <v>0</v>
      </c>
      <c r="M1319" s="34">
        <v>0</v>
      </c>
      <c r="N1319" s="34">
        <v>0</v>
      </c>
      <c r="O1319" s="34">
        <v>0.03</v>
      </c>
      <c r="P1319" s="34">
        <v>0.03</v>
      </c>
      <c r="Q1319" s="34">
        <v>0.03</v>
      </c>
    </row>
    <row r="1320" spans="1:17" ht="15" thickBot="1" x14ac:dyDescent="0.4">
      <c r="A1320" s="26" t="s">
        <v>50</v>
      </c>
      <c r="B1320" s="26" t="s">
        <v>78</v>
      </c>
      <c r="C1320" s="26">
        <v>606812</v>
      </c>
      <c r="D1320" s="26" t="s">
        <v>1125</v>
      </c>
      <c r="E1320" s="34">
        <v>5115.63</v>
      </c>
      <c r="F1320" s="34">
        <v>6685.81</v>
      </c>
      <c r="G1320" s="34">
        <v>10177.89</v>
      </c>
      <c r="H1320" s="34">
        <v>11814.12</v>
      </c>
      <c r="I1320" s="34">
        <v>12801.83</v>
      </c>
      <c r="J1320" s="34">
        <v>14870.26</v>
      </c>
      <c r="K1320" s="34">
        <v>17939.14</v>
      </c>
      <c r="L1320" s="34">
        <v>25810.35</v>
      </c>
      <c r="M1320" s="34">
        <v>30112.77</v>
      </c>
      <c r="N1320" s="34">
        <v>41556.559999999998</v>
      </c>
      <c r="O1320" s="34">
        <v>43709.95</v>
      </c>
      <c r="P1320" s="34">
        <v>51689.67</v>
      </c>
      <c r="Q1320" s="34">
        <v>51689.67</v>
      </c>
    </row>
    <row r="1321" spans="1:17" ht="15" thickBot="1" x14ac:dyDescent="0.4">
      <c r="A1321" s="26" t="s">
        <v>50</v>
      </c>
      <c r="B1321" s="26" t="s">
        <v>78</v>
      </c>
      <c r="C1321" s="26">
        <v>606813</v>
      </c>
      <c r="D1321" s="26" t="s">
        <v>1126</v>
      </c>
      <c r="E1321" s="34">
        <v>0</v>
      </c>
      <c r="F1321" s="34">
        <v>0</v>
      </c>
      <c r="G1321" s="34">
        <v>0</v>
      </c>
      <c r="H1321" s="34">
        <v>538.30999999999995</v>
      </c>
      <c r="I1321" s="34">
        <v>538.30999999999995</v>
      </c>
      <c r="J1321" s="34">
        <v>538.30999999999995</v>
      </c>
      <c r="K1321" s="34">
        <v>538.30999999999995</v>
      </c>
      <c r="L1321" s="34">
        <v>3350.85</v>
      </c>
      <c r="M1321" s="34">
        <v>3350.85</v>
      </c>
      <c r="N1321" s="34">
        <v>3350.85</v>
      </c>
      <c r="O1321" s="34">
        <v>3350.85</v>
      </c>
      <c r="P1321" s="34">
        <v>3350.85</v>
      </c>
      <c r="Q1321" s="34">
        <v>3350.85</v>
      </c>
    </row>
    <row r="1322" spans="1:17" ht="15" thickBot="1" x14ac:dyDescent="0.4">
      <c r="A1322" s="26" t="s">
        <v>50</v>
      </c>
      <c r="B1322" s="26" t="s">
        <v>78</v>
      </c>
      <c r="C1322" s="26">
        <v>606814</v>
      </c>
      <c r="D1322" s="26" t="s">
        <v>1127</v>
      </c>
      <c r="E1322" s="34">
        <v>0</v>
      </c>
      <c r="F1322" s="34">
        <v>1556.85</v>
      </c>
      <c r="G1322" s="34">
        <v>3438.52</v>
      </c>
      <c r="H1322" s="34">
        <v>4245.99</v>
      </c>
      <c r="I1322" s="34">
        <v>4245.99</v>
      </c>
      <c r="J1322" s="34">
        <v>4245.99</v>
      </c>
      <c r="K1322" s="34">
        <v>4245.99</v>
      </c>
      <c r="L1322" s="34">
        <v>4245.99</v>
      </c>
      <c r="M1322" s="34">
        <v>4245.99</v>
      </c>
      <c r="N1322" s="34">
        <v>4245.99</v>
      </c>
      <c r="O1322" s="34">
        <v>4245.99</v>
      </c>
      <c r="P1322" s="34">
        <v>4245.99</v>
      </c>
      <c r="Q1322" s="34">
        <v>4245.99</v>
      </c>
    </row>
    <row r="1323" spans="1:17" ht="15" thickBot="1" x14ac:dyDescent="0.4">
      <c r="A1323" s="26" t="s">
        <v>50</v>
      </c>
      <c r="B1323" s="26" t="s">
        <v>78</v>
      </c>
      <c r="C1323" s="26">
        <v>607000</v>
      </c>
      <c r="D1323" s="26" t="s">
        <v>1128</v>
      </c>
      <c r="E1323" s="34">
        <v>583247.97</v>
      </c>
      <c r="F1323" s="34">
        <v>772828.7</v>
      </c>
      <c r="G1323" s="34">
        <v>731767.11</v>
      </c>
      <c r="H1323" s="34">
        <v>971399.29</v>
      </c>
      <c r="I1323" s="34">
        <v>1100028.8600000001</v>
      </c>
      <c r="J1323" s="34">
        <v>1273054.7</v>
      </c>
      <c r="K1323" s="34">
        <v>1430126.4</v>
      </c>
      <c r="L1323" s="34">
        <v>1633507.06</v>
      </c>
      <c r="M1323" s="34">
        <v>1659240.76</v>
      </c>
      <c r="N1323" s="34">
        <v>1965065.3</v>
      </c>
      <c r="O1323" s="34">
        <v>2099096.65</v>
      </c>
      <c r="P1323" s="34">
        <v>2033706.05</v>
      </c>
      <c r="Q1323" s="34">
        <v>2033706.05</v>
      </c>
    </row>
    <row r="1324" spans="1:17" ht="15" thickBot="1" x14ac:dyDescent="0.4">
      <c r="A1324" s="26" t="s">
        <v>50</v>
      </c>
      <c r="B1324" s="26" t="s">
        <v>78</v>
      </c>
      <c r="C1324" s="26">
        <v>607100</v>
      </c>
      <c r="D1324" s="26" t="s">
        <v>1129</v>
      </c>
      <c r="E1324" s="34">
        <v>220531.94</v>
      </c>
      <c r="F1324" s="34">
        <v>417966.94</v>
      </c>
      <c r="G1324" s="34">
        <v>437346.94</v>
      </c>
      <c r="H1324" s="34">
        <v>437346.94</v>
      </c>
      <c r="I1324" s="34">
        <v>437346.94</v>
      </c>
      <c r="J1324" s="34">
        <v>687346.94</v>
      </c>
      <c r="K1324" s="34">
        <v>687346.94</v>
      </c>
      <c r="L1324" s="34">
        <v>687346.94</v>
      </c>
      <c r="M1324" s="34">
        <v>687346.94</v>
      </c>
      <c r="N1324" s="34">
        <v>687346.94</v>
      </c>
      <c r="O1324" s="34">
        <v>687346.94</v>
      </c>
      <c r="P1324" s="34">
        <v>1198141.94</v>
      </c>
      <c r="Q1324" s="34">
        <v>1198141.94</v>
      </c>
    </row>
    <row r="1325" spans="1:17" ht="15" thickBot="1" x14ac:dyDescent="0.4">
      <c r="A1325" s="26" t="s">
        <v>50</v>
      </c>
      <c r="B1325" s="26" t="s">
        <v>78</v>
      </c>
      <c r="C1325" s="26">
        <v>607200</v>
      </c>
      <c r="D1325" s="26" t="s">
        <v>1130</v>
      </c>
      <c r="E1325" s="34">
        <v>-45176.86</v>
      </c>
      <c r="F1325" s="34">
        <v>-75033.440000000002</v>
      </c>
      <c r="G1325" s="34">
        <v>-142027.96</v>
      </c>
      <c r="H1325" s="34">
        <v>-173925.38</v>
      </c>
      <c r="I1325" s="34">
        <v>-245180.72</v>
      </c>
      <c r="J1325" s="34">
        <v>-290662.06</v>
      </c>
      <c r="K1325" s="34">
        <v>-364746.13</v>
      </c>
      <c r="L1325" s="34">
        <v>-420528.12</v>
      </c>
      <c r="M1325" s="34">
        <v>-472743.45</v>
      </c>
      <c r="N1325" s="34">
        <v>-512734.02</v>
      </c>
      <c r="O1325" s="34">
        <v>-549069.39</v>
      </c>
      <c r="P1325" s="34">
        <v>-599116.37</v>
      </c>
      <c r="Q1325" s="34">
        <v>-599116.37</v>
      </c>
    </row>
    <row r="1326" spans="1:17" ht="15" thickBot="1" x14ac:dyDescent="0.4">
      <c r="A1326" s="26" t="s">
        <v>50</v>
      </c>
      <c r="B1326" s="26" t="s">
        <v>78</v>
      </c>
      <c r="C1326" s="26">
        <v>607400</v>
      </c>
      <c r="D1326" s="26" t="s">
        <v>1132</v>
      </c>
      <c r="E1326" s="34">
        <v>543900</v>
      </c>
      <c r="F1326" s="34">
        <v>543900</v>
      </c>
      <c r="G1326" s="34">
        <v>543900</v>
      </c>
      <c r="H1326" s="34">
        <v>1082400</v>
      </c>
      <c r="I1326" s="34">
        <v>1082400</v>
      </c>
      <c r="J1326" s="34">
        <v>1082400</v>
      </c>
      <c r="K1326" s="34">
        <v>1635750</v>
      </c>
      <c r="L1326" s="34">
        <v>1635750</v>
      </c>
      <c r="M1326" s="34">
        <v>1635750</v>
      </c>
      <c r="N1326" s="34">
        <v>2174250</v>
      </c>
      <c r="O1326" s="34">
        <v>2174250</v>
      </c>
      <c r="P1326" s="34">
        <v>2174250</v>
      </c>
      <c r="Q1326" s="34">
        <v>2174250</v>
      </c>
    </row>
    <row r="1327" spans="1:17" ht="15" thickBot="1" x14ac:dyDescent="0.4">
      <c r="A1327" s="26" t="s">
        <v>50</v>
      </c>
      <c r="B1327" s="26" t="s">
        <v>78</v>
      </c>
      <c r="C1327" s="26">
        <v>607500</v>
      </c>
      <c r="D1327" s="26" t="s">
        <v>1133</v>
      </c>
      <c r="E1327" s="34">
        <v>14735.88</v>
      </c>
      <c r="F1327" s="34">
        <v>50476.47</v>
      </c>
      <c r="G1327" s="34">
        <v>202218.94</v>
      </c>
      <c r="H1327" s="34">
        <v>236875.31</v>
      </c>
      <c r="I1327" s="34">
        <v>295723.14</v>
      </c>
      <c r="J1327" s="34">
        <v>393695.8</v>
      </c>
      <c r="K1327" s="34">
        <v>449351.31</v>
      </c>
      <c r="L1327" s="34">
        <v>460972.83</v>
      </c>
      <c r="M1327" s="34">
        <v>487488.28</v>
      </c>
      <c r="N1327" s="34">
        <v>522607.04</v>
      </c>
      <c r="O1327" s="34">
        <v>581035.31999999995</v>
      </c>
      <c r="P1327" s="34">
        <v>776086.66</v>
      </c>
      <c r="Q1327" s="34">
        <v>776086.66</v>
      </c>
    </row>
    <row r="1328" spans="1:17" ht="15" thickBot="1" x14ac:dyDescent="0.4">
      <c r="A1328" s="26" t="s">
        <v>50</v>
      </c>
      <c r="B1328" s="26" t="s">
        <v>78</v>
      </c>
      <c r="C1328" s="26">
        <v>607700</v>
      </c>
      <c r="D1328" s="26" t="s">
        <v>1134</v>
      </c>
      <c r="E1328" s="34">
        <v>2708.58</v>
      </c>
      <c r="F1328" s="34">
        <v>13821.67</v>
      </c>
      <c r="G1328" s="34">
        <v>18534.63</v>
      </c>
      <c r="H1328" s="34">
        <v>30919.68</v>
      </c>
      <c r="I1328" s="34">
        <v>33455.79</v>
      </c>
      <c r="J1328" s="34">
        <v>41760.089999999997</v>
      </c>
      <c r="K1328" s="34">
        <v>48245.32</v>
      </c>
      <c r="L1328" s="34">
        <v>55428.03</v>
      </c>
      <c r="M1328" s="34">
        <v>64293.06</v>
      </c>
      <c r="N1328" s="34">
        <v>68563.64</v>
      </c>
      <c r="O1328" s="34">
        <v>76121.679999999993</v>
      </c>
      <c r="P1328" s="34">
        <v>81889.539999999994</v>
      </c>
      <c r="Q1328" s="34">
        <v>81889.539999999994</v>
      </c>
    </row>
    <row r="1329" spans="1:17" ht="15" thickBot="1" x14ac:dyDescent="0.4">
      <c r="A1329" s="26" t="s">
        <v>50</v>
      </c>
      <c r="B1329" s="26" t="s">
        <v>78</v>
      </c>
      <c r="C1329" s="26">
        <v>608000</v>
      </c>
      <c r="D1329" s="26" t="s">
        <v>1135</v>
      </c>
      <c r="E1329" s="34">
        <v>7647</v>
      </c>
      <c r="F1329" s="34">
        <v>10944</v>
      </c>
      <c r="G1329" s="34">
        <v>17386</v>
      </c>
      <c r="H1329" s="34">
        <v>32160</v>
      </c>
      <c r="I1329" s="34">
        <v>59918</v>
      </c>
      <c r="J1329" s="34">
        <v>85949</v>
      </c>
      <c r="K1329" s="34">
        <v>97549</v>
      </c>
      <c r="L1329" s="34">
        <v>110585</v>
      </c>
      <c r="M1329" s="34">
        <v>117448</v>
      </c>
      <c r="N1329" s="34">
        <v>119543</v>
      </c>
      <c r="O1329" s="34">
        <v>123697</v>
      </c>
      <c r="P1329" s="34">
        <v>125922</v>
      </c>
      <c r="Q1329" s="34">
        <v>125922</v>
      </c>
    </row>
    <row r="1330" spans="1:17" ht="15" thickBot="1" x14ac:dyDescent="0.4">
      <c r="A1330" s="26" t="s">
        <v>50</v>
      </c>
      <c r="B1330" s="26" t="s">
        <v>78</v>
      </c>
      <c r="C1330" s="26">
        <v>608005</v>
      </c>
      <c r="D1330" s="26" t="s">
        <v>1135</v>
      </c>
      <c r="E1330" s="34">
        <v>0</v>
      </c>
      <c r="F1330" s="34">
        <v>0</v>
      </c>
      <c r="G1330" s="34">
        <v>820</v>
      </c>
      <c r="H1330" s="34">
        <v>820</v>
      </c>
      <c r="I1330" s="34">
        <v>820</v>
      </c>
      <c r="J1330" s="34">
        <v>820</v>
      </c>
      <c r="K1330" s="34">
        <v>2216</v>
      </c>
      <c r="L1330" s="34">
        <v>3612</v>
      </c>
      <c r="M1330" s="34">
        <v>3612</v>
      </c>
      <c r="N1330" s="34">
        <v>3612</v>
      </c>
      <c r="O1330" s="34">
        <v>3612</v>
      </c>
      <c r="P1330" s="34">
        <v>3612</v>
      </c>
      <c r="Q1330" s="34">
        <v>3612</v>
      </c>
    </row>
    <row r="1331" spans="1:17" ht="15" thickBot="1" x14ac:dyDescent="0.4">
      <c r="A1331" s="26" t="s">
        <v>50</v>
      </c>
      <c r="B1331" s="26" t="s">
        <v>78</v>
      </c>
      <c r="C1331" s="26">
        <v>608010</v>
      </c>
      <c r="D1331" s="26" t="s">
        <v>1135</v>
      </c>
      <c r="E1331" s="34">
        <v>214445</v>
      </c>
      <c r="F1331" s="34">
        <v>354649</v>
      </c>
      <c r="G1331" s="34">
        <v>465422</v>
      </c>
      <c r="H1331" s="34">
        <v>561294</v>
      </c>
      <c r="I1331" s="34">
        <v>641771</v>
      </c>
      <c r="J1331" s="34">
        <v>756509</v>
      </c>
      <c r="K1331" s="34">
        <v>803932</v>
      </c>
      <c r="L1331" s="34">
        <v>880821</v>
      </c>
      <c r="M1331" s="34">
        <v>968108</v>
      </c>
      <c r="N1331" s="34">
        <v>1142784</v>
      </c>
      <c r="O1331" s="34">
        <v>1342398</v>
      </c>
      <c r="P1331" s="34">
        <v>1542503</v>
      </c>
      <c r="Q1331" s="34">
        <v>1542503</v>
      </c>
    </row>
    <row r="1332" spans="1:17" ht="15" thickBot="1" x14ac:dyDescent="0.4">
      <c r="A1332" s="26" t="s">
        <v>50</v>
      </c>
      <c r="B1332" s="26" t="s">
        <v>78</v>
      </c>
      <c r="C1332" s="26">
        <v>608020</v>
      </c>
      <c r="D1332" s="26" t="s">
        <v>1135</v>
      </c>
      <c r="E1332" s="34">
        <v>11096</v>
      </c>
      <c r="F1332" s="34">
        <v>11096</v>
      </c>
      <c r="G1332" s="34">
        <v>13416</v>
      </c>
      <c r="H1332" s="34">
        <v>16115</v>
      </c>
      <c r="I1332" s="34">
        <v>18262</v>
      </c>
      <c r="J1332" s="34">
        <v>20622</v>
      </c>
      <c r="K1332" s="34">
        <v>20622</v>
      </c>
      <c r="L1332" s="34">
        <v>30973</v>
      </c>
      <c r="M1332" s="34">
        <v>30973</v>
      </c>
      <c r="N1332" s="34">
        <v>34153</v>
      </c>
      <c r="O1332" s="34">
        <v>34153</v>
      </c>
      <c r="P1332" s="34">
        <v>41113</v>
      </c>
      <c r="Q1332" s="34">
        <v>41113</v>
      </c>
    </row>
    <row r="1333" spans="1:17" ht="15" thickBot="1" x14ac:dyDescent="0.4">
      <c r="A1333" s="26" t="s">
        <v>50</v>
      </c>
      <c r="B1333" s="26" t="s">
        <v>78</v>
      </c>
      <c r="C1333" s="26">
        <v>608025</v>
      </c>
      <c r="D1333" s="26" t="s">
        <v>1135</v>
      </c>
      <c r="E1333" s="34">
        <v>0</v>
      </c>
      <c r="F1333" s="34">
        <v>0</v>
      </c>
      <c r="G1333" s="34">
        <v>1049</v>
      </c>
      <c r="H1333" s="34">
        <v>1049</v>
      </c>
      <c r="I1333" s="34">
        <v>1736</v>
      </c>
      <c r="J1333" s="34">
        <v>1736</v>
      </c>
      <c r="K1333" s="34">
        <v>2899</v>
      </c>
      <c r="L1333" s="34">
        <v>4601</v>
      </c>
      <c r="M1333" s="34">
        <v>4601</v>
      </c>
      <c r="N1333" s="34">
        <v>4718</v>
      </c>
      <c r="O1333" s="34">
        <v>4718</v>
      </c>
      <c r="P1333" s="34">
        <v>4718</v>
      </c>
      <c r="Q1333" s="34">
        <v>4718</v>
      </c>
    </row>
    <row r="1334" spans="1:17" ht="15" thickBot="1" x14ac:dyDescent="0.4">
      <c r="A1334" s="26" t="s">
        <v>50</v>
      </c>
      <c r="B1334" s="26" t="s">
        <v>78</v>
      </c>
      <c r="C1334" s="26">
        <v>608030</v>
      </c>
      <c r="D1334" s="26" t="s">
        <v>1135</v>
      </c>
      <c r="E1334" s="34">
        <v>0</v>
      </c>
      <c r="F1334" s="34">
        <v>1333</v>
      </c>
      <c r="G1334" s="34">
        <v>1333</v>
      </c>
      <c r="H1334" s="34">
        <v>1333</v>
      </c>
      <c r="I1334" s="34">
        <v>1333</v>
      </c>
      <c r="J1334" s="34">
        <v>1333</v>
      </c>
      <c r="K1334" s="34">
        <v>1333</v>
      </c>
      <c r="L1334" s="34">
        <v>1333</v>
      </c>
      <c r="M1334" s="34">
        <v>3318</v>
      </c>
      <c r="N1334" s="34">
        <v>3318</v>
      </c>
      <c r="O1334" s="34">
        <v>3318</v>
      </c>
      <c r="P1334" s="34">
        <v>3318</v>
      </c>
      <c r="Q1334" s="34">
        <v>3318</v>
      </c>
    </row>
    <row r="1335" spans="1:17" ht="15" thickBot="1" x14ac:dyDescent="0.4">
      <c r="A1335" s="26" t="s">
        <v>50</v>
      </c>
      <c r="B1335" s="26" t="s">
        <v>78</v>
      </c>
      <c r="C1335" s="26">
        <v>608035</v>
      </c>
      <c r="D1335" s="26" t="s">
        <v>1135</v>
      </c>
      <c r="E1335" s="34">
        <v>0</v>
      </c>
      <c r="F1335" s="34">
        <v>1418</v>
      </c>
      <c r="G1335" s="34">
        <v>4569</v>
      </c>
      <c r="H1335" s="34">
        <v>10023</v>
      </c>
      <c r="I1335" s="34">
        <v>13006</v>
      </c>
      <c r="J1335" s="34">
        <v>14218</v>
      </c>
      <c r="K1335" s="34">
        <v>16807</v>
      </c>
      <c r="L1335" s="34">
        <v>20199</v>
      </c>
      <c r="M1335" s="34">
        <v>24068</v>
      </c>
      <c r="N1335" s="34">
        <v>24068</v>
      </c>
      <c r="O1335" s="34">
        <v>24068</v>
      </c>
      <c r="P1335" s="34">
        <v>24898</v>
      </c>
      <c r="Q1335" s="34">
        <v>24898</v>
      </c>
    </row>
    <row r="1336" spans="1:17" ht="15" thickBot="1" x14ac:dyDescent="0.4">
      <c r="A1336" s="26" t="s">
        <v>50</v>
      </c>
      <c r="B1336" s="26" t="s">
        <v>78</v>
      </c>
      <c r="C1336" s="26">
        <v>608040</v>
      </c>
      <c r="D1336" s="26" t="s">
        <v>1135</v>
      </c>
      <c r="E1336" s="34">
        <v>55922</v>
      </c>
      <c r="F1336" s="34">
        <v>110110</v>
      </c>
      <c r="G1336" s="34">
        <v>152764</v>
      </c>
      <c r="H1336" s="34">
        <v>189711</v>
      </c>
      <c r="I1336" s="34">
        <v>265822</v>
      </c>
      <c r="J1336" s="34">
        <v>316652</v>
      </c>
      <c r="K1336" s="34">
        <v>346605</v>
      </c>
      <c r="L1336" s="34">
        <v>409381</v>
      </c>
      <c r="M1336" s="34">
        <v>441700</v>
      </c>
      <c r="N1336" s="34">
        <v>487042</v>
      </c>
      <c r="O1336" s="34">
        <v>553821</v>
      </c>
      <c r="P1336" s="34">
        <v>633807</v>
      </c>
      <c r="Q1336" s="34">
        <v>633807</v>
      </c>
    </row>
    <row r="1337" spans="1:17" ht="15" thickBot="1" x14ac:dyDescent="0.4">
      <c r="A1337" s="26" t="s">
        <v>50</v>
      </c>
      <c r="B1337" s="26" t="s">
        <v>78</v>
      </c>
      <c r="C1337" s="26">
        <v>608100</v>
      </c>
      <c r="D1337" s="26" t="s">
        <v>1136</v>
      </c>
      <c r="E1337" s="34">
        <v>6059</v>
      </c>
      <c r="F1337" s="34">
        <v>10722.66</v>
      </c>
      <c r="G1337" s="34">
        <v>24572.26</v>
      </c>
      <c r="H1337" s="34">
        <v>26259.51</v>
      </c>
      <c r="I1337" s="34">
        <v>35522.07</v>
      </c>
      <c r="J1337" s="34">
        <v>35768.07</v>
      </c>
      <c r="K1337" s="34">
        <v>35924.07</v>
      </c>
      <c r="L1337" s="34">
        <v>36539.07</v>
      </c>
      <c r="M1337" s="34">
        <v>40672.839999999997</v>
      </c>
      <c r="N1337" s="34">
        <v>42078.84</v>
      </c>
      <c r="O1337" s="34">
        <v>42584.31</v>
      </c>
      <c r="P1337" s="34">
        <v>46273.41</v>
      </c>
      <c r="Q1337" s="34">
        <v>46273.41</v>
      </c>
    </row>
    <row r="1338" spans="1:17" ht="15" thickBot="1" x14ac:dyDescent="0.4">
      <c r="A1338" s="26" t="s">
        <v>50</v>
      </c>
      <c r="B1338" s="26" t="s">
        <v>78</v>
      </c>
      <c r="C1338" s="26">
        <v>608200</v>
      </c>
      <c r="D1338" s="26" t="s">
        <v>1137</v>
      </c>
      <c r="E1338" s="34">
        <v>69.91</v>
      </c>
      <c r="F1338" s="34">
        <v>42305.29</v>
      </c>
      <c r="G1338" s="34">
        <v>42305.29</v>
      </c>
      <c r="H1338" s="34">
        <v>42305.29</v>
      </c>
      <c r="I1338" s="34">
        <v>42305.29</v>
      </c>
      <c r="J1338" s="34">
        <v>42305.29</v>
      </c>
      <c r="K1338" s="34">
        <v>42305.29</v>
      </c>
      <c r="L1338" s="34">
        <v>84540.67</v>
      </c>
      <c r="M1338" s="34">
        <v>94790.67</v>
      </c>
      <c r="N1338" s="34">
        <v>94790.67</v>
      </c>
      <c r="O1338" s="34">
        <v>94790.67</v>
      </c>
      <c r="P1338" s="34">
        <v>94790.67</v>
      </c>
      <c r="Q1338" s="34">
        <v>94790.67</v>
      </c>
    </row>
    <row r="1339" spans="1:17" ht="15" thickBot="1" x14ac:dyDescent="0.4">
      <c r="A1339" s="26" t="s">
        <v>50</v>
      </c>
      <c r="B1339" s="26" t="s">
        <v>78</v>
      </c>
      <c r="C1339" s="26">
        <v>608400</v>
      </c>
      <c r="D1339" s="26" t="s">
        <v>1138</v>
      </c>
      <c r="E1339" s="34">
        <v>0</v>
      </c>
      <c r="F1339" s="34">
        <v>0</v>
      </c>
      <c r="G1339" s="34">
        <v>-15445.98</v>
      </c>
      <c r="H1339" s="34">
        <v>-15445.98</v>
      </c>
      <c r="I1339" s="34">
        <v>-15445.98</v>
      </c>
      <c r="J1339" s="34">
        <v>-111387.3</v>
      </c>
      <c r="K1339" s="34">
        <v>-111387.3</v>
      </c>
      <c r="L1339" s="34">
        <v>-111387.3</v>
      </c>
      <c r="M1339" s="34">
        <v>-228343.4</v>
      </c>
      <c r="N1339" s="34">
        <v>-229533.2</v>
      </c>
      <c r="O1339" s="34">
        <v>-228343.4</v>
      </c>
      <c r="P1339" s="34">
        <v>-322478.37</v>
      </c>
      <c r="Q1339" s="34">
        <v>-322478.37</v>
      </c>
    </row>
    <row r="1340" spans="1:17" ht="15" thickBot="1" x14ac:dyDescent="0.4">
      <c r="A1340" s="26" t="s">
        <v>50</v>
      </c>
      <c r="B1340" s="26" t="s">
        <v>78</v>
      </c>
      <c r="C1340" s="26">
        <v>608410</v>
      </c>
      <c r="D1340" s="26" t="s">
        <v>1139</v>
      </c>
      <c r="E1340" s="34">
        <v>9584</v>
      </c>
      <c r="F1340" s="34">
        <v>19055</v>
      </c>
      <c r="G1340" s="34">
        <v>28582.5</v>
      </c>
      <c r="H1340" s="34">
        <v>38110</v>
      </c>
      <c r="I1340" s="34">
        <v>47637.5</v>
      </c>
      <c r="J1340" s="34">
        <v>57165</v>
      </c>
      <c r="K1340" s="34">
        <v>66692.5</v>
      </c>
      <c r="L1340" s="34">
        <v>76220</v>
      </c>
      <c r="M1340" s="34">
        <v>85747.5</v>
      </c>
      <c r="N1340" s="34">
        <v>95275</v>
      </c>
      <c r="O1340" s="34">
        <v>104802.5</v>
      </c>
      <c r="P1340" s="34">
        <v>114330</v>
      </c>
      <c r="Q1340" s="34">
        <v>114330</v>
      </c>
    </row>
    <row r="1341" spans="1:17" ht="15" thickBot="1" x14ac:dyDescent="0.4">
      <c r="A1341" s="26" t="s">
        <v>50</v>
      </c>
      <c r="B1341" s="26" t="s">
        <v>78</v>
      </c>
      <c r="C1341" s="26">
        <v>608411</v>
      </c>
      <c r="D1341" s="26" t="s">
        <v>1140</v>
      </c>
      <c r="E1341" s="34">
        <v>-184395.36</v>
      </c>
      <c r="F1341" s="34">
        <v>-306259</v>
      </c>
      <c r="G1341" s="34">
        <v>-591342.06999999995</v>
      </c>
      <c r="H1341" s="34">
        <v>-727075.82</v>
      </c>
      <c r="I1341" s="34">
        <v>-1030289.99</v>
      </c>
      <c r="J1341" s="34">
        <v>-1223827.6200000001</v>
      </c>
      <c r="K1341" s="34">
        <v>-1539078.96</v>
      </c>
      <c r="L1341" s="34">
        <v>-1776449.11</v>
      </c>
      <c r="M1341" s="34">
        <v>-1998642.05</v>
      </c>
      <c r="N1341" s="34">
        <v>-2168814.7200000002</v>
      </c>
      <c r="O1341" s="34">
        <v>-2323953.44</v>
      </c>
      <c r="P1341" s="34">
        <v>-2537367.3199999998</v>
      </c>
      <c r="Q1341" s="34">
        <v>-2537367.3199999998</v>
      </c>
    </row>
    <row r="1342" spans="1:17" ht="15" thickBot="1" x14ac:dyDescent="0.4">
      <c r="A1342" s="26" t="s">
        <v>50</v>
      </c>
      <c r="B1342" s="26" t="s">
        <v>78</v>
      </c>
      <c r="C1342" s="26">
        <v>609100</v>
      </c>
      <c r="D1342" s="26" t="s">
        <v>1141</v>
      </c>
      <c r="E1342" s="34">
        <v>5751.98</v>
      </c>
      <c r="F1342" s="34">
        <v>-24279.3</v>
      </c>
      <c r="G1342" s="34">
        <v>-19064.41</v>
      </c>
      <c r="H1342" s="34">
        <v>-9573.9599999999991</v>
      </c>
      <c r="I1342" s="34">
        <v>-257769.81</v>
      </c>
      <c r="J1342" s="34">
        <v>-17899.18</v>
      </c>
      <c r="K1342" s="34">
        <v>-39753.99</v>
      </c>
      <c r="L1342" s="34">
        <v>9783.44</v>
      </c>
      <c r="M1342" s="34">
        <v>93909.5</v>
      </c>
      <c r="N1342" s="34">
        <v>-15565.45</v>
      </c>
      <c r="O1342" s="34">
        <v>251538.06</v>
      </c>
      <c r="P1342" s="34">
        <v>235158</v>
      </c>
      <c r="Q1342" s="34">
        <v>235158</v>
      </c>
    </row>
    <row r="1343" spans="1:17" ht="15" thickBot="1" x14ac:dyDescent="0.4">
      <c r="A1343" s="26" t="s">
        <v>50</v>
      </c>
      <c r="B1343" s="26" t="s">
        <v>78</v>
      </c>
      <c r="C1343" s="26">
        <v>612100</v>
      </c>
      <c r="D1343" s="26" t="s">
        <v>1142</v>
      </c>
      <c r="E1343" s="34">
        <v>50191.839999999997</v>
      </c>
      <c r="F1343" s="34">
        <v>90234.72</v>
      </c>
      <c r="G1343" s="34">
        <v>153553.20000000001</v>
      </c>
      <c r="H1343" s="34">
        <v>200391.7</v>
      </c>
      <c r="I1343" s="34">
        <v>274115.34999999998</v>
      </c>
      <c r="J1343" s="34">
        <v>337536.4</v>
      </c>
      <c r="K1343" s="34">
        <v>389731.42</v>
      </c>
      <c r="L1343" s="34">
        <v>461110.2</v>
      </c>
      <c r="M1343" s="34">
        <v>489535</v>
      </c>
      <c r="N1343" s="34">
        <v>555716.34</v>
      </c>
      <c r="O1343" s="34">
        <v>587176.81999999995</v>
      </c>
      <c r="P1343" s="34">
        <v>627458.38</v>
      </c>
      <c r="Q1343" s="34">
        <v>627458.38</v>
      </c>
    </row>
    <row r="1344" spans="1:17" ht="15" thickBot="1" x14ac:dyDescent="0.4">
      <c r="A1344" s="26" t="s">
        <v>50</v>
      </c>
      <c r="B1344" s="26" t="s">
        <v>78</v>
      </c>
      <c r="C1344" s="26">
        <v>612200</v>
      </c>
      <c r="D1344" s="26" t="s">
        <v>1143</v>
      </c>
      <c r="E1344" s="34">
        <v>7984.25</v>
      </c>
      <c r="F1344" s="34">
        <v>27532.79</v>
      </c>
      <c r="G1344" s="34">
        <v>86148.21</v>
      </c>
      <c r="H1344" s="34">
        <v>107431.37</v>
      </c>
      <c r="I1344" s="34">
        <v>186180.55</v>
      </c>
      <c r="J1344" s="34">
        <v>252682.91</v>
      </c>
      <c r="K1344" s="34">
        <v>292958.25</v>
      </c>
      <c r="L1344" s="34">
        <v>345048.95</v>
      </c>
      <c r="M1344" s="34">
        <v>385232.36</v>
      </c>
      <c r="N1344" s="34">
        <v>461014.54</v>
      </c>
      <c r="O1344" s="34">
        <v>490059.79</v>
      </c>
      <c r="P1344" s="34">
        <v>512615.85</v>
      </c>
      <c r="Q1344" s="34">
        <v>512615.85</v>
      </c>
    </row>
    <row r="1345" spans="1:17" ht="15" thickBot="1" x14ac:dyDescent="0.4">
      <c r="A1345" s="26" t="s">
        <v>50</v>
      </c>
      <c r="B1345" s="26" t="s">
        <v>78</v>
      </c>
      <c r="C1345" s="26">
        <v>613100</v>
      </c>
      <c r="D1345" s="26" t="s">
        <v>1144</v>
      </c>
      <c r="E1345" s="34">
        <v>17362.689999999999</v>
      </c>
      <c r="F1345" s="34">
        <v>46228.1</v>
      </c>
      <c r="G1345" s="34">
        <v>114559.84</v>
      </c>
      <c r="H1345" s="34">
        <v>193915.6</v>
      </c>
      <c r="I1345" s="34">
        <v>280733.48</v>
      </c>
      <c r="J1345" s="34">
        <v>329626.65000000002</v>
      </c>
      <c r="K1345" s="34">
        <v>367208.81</v>
      </c>
      <c r="L1345" s="34">
        <v>421697.37</v>
      </c>
      <c r="M1345" s="34">
        <v>450648.13</v>
      </c>
      <c r="N1345" s="34">
        <v>493581.7</v>
      </c>
      <c r="O1345" s="34">
        <v>510870.27</v>
      </c>
      <c r="P1345" s="34">
        <v>530828.25</v>
      </c>
      <c r="Q1345" s="34">
        <v>530828.25</v>
      </c>
    </row>
    <row r="1346" spans="1:17" ht="15" thickBot="1" x14ac:dyDescent="0.4">
      <c r="A1346" s="26" t="s">
        <v>50</v>
      </c>
      <c r="B1346" s="26" t="s">
        <v>78</v>
      </c>
      <c r="C1346" s="26">
        <v>613200</v>
      </c>
      <c r="D1346" s="26" t="s">
        <v>1145</v>
      </c>
      <c r="E1346" s="34">
        <v>21052.959999999999</v>
      </c>
      <c r="F1346" s="34">
        <v>70784.100000000006</v>
      </c>
      <c r="G1346" s="34">
        <v>123297.67</v>
      </c>
      <c r="H1346" s="34">
        <v>151112.4</v>
      </c>
      <c r="I1346" s="34">
        <v>195297.51</v>
      </c>
      <c r="J1346" s="34">
        <v>261488.74</v>
      </c>
      <c r="K1346" s="34">
        <v>313962.23999999999</v>
      </c>
      <c r="L1346" s="34">
        <v>358983.08</v>
      </c>
      <c r="M1346" s="34">
        <v>437938.88</v>
      </c>
      <c r="N1346" s="34">
        <v>415125.82</v>
      </c>
      <c r="O1346" s="34">
        <v>456030.8</v>
      </c>
      <c r="P1346" s="34">
        <v>472765.72</v>
      </c>
      <c r="Q1346" s="34">
        <v>472765.72</v>
      </c>
    </row>
    <row r="1347" spans="1:17" ht="15" thickBot="1" x14ac:dyDescent="0.4">
      <c r="A1347" s="26" t="s">
        <v>50</v>
      </c>
      <c r="B1347" s="26" t="s">
        <v>78</v>
      </c>
      <c r="C1347" s="26">
        <v>622000</v>
      </c>
      <c r="D1347" s="26" t="s">
        <v>1146</v>
      </c>
      <c r="E1347" s="34">
        <v>37659.93</v>
      </c>
      <c r="F1347" s="34">
        <v>49006.84</v>
      </c>
      <c r="G1347" s="34">
        <v>66963.91</v>
      </c>
      <c r="H1347" s="34">
        <v>74285.100000000006</v>
      </c>
      <c r="I1347" s="34">
        <v>102841.97</v>
      </c>
      <c r="J1347" s="34">
        <v>111303.07</v>
      </c>
      <c r="K1347" s="34">
        <v>122578.45</v>
      </c>
      <c r="L1347" s="34">
        <v>130896.42</v>
      </c>
      <c r="M1347" s="34">
        <v>142287.15</v>
      </c>
      <c r="N1347" s="34">
        <v>151084.87</v>
      </c>
      <c r="O1347" s="34">
        <v>154657.44</v>
      </c>
      <c r="P1347" s="34">
        <v>225216.72</v>
      </c>
      <c r="Q1347" s="34">
        <v>225216.72</v>
      </c>
    </row>
    <row r="1348" spans="1:17" ht="15" thickBot="1" x14ac:dyDescent="0.4">
      <c r="A1348" s="26" t="s">
        <v>50</v>
      </c>
      <c r="B1348" s="26" t="s">
        <v>78</v>
      </c>
      <c r="C1348" s="26">
        <v>622100</v>
      </c>
      <c r="D1348" s="26" t="s">
        <v>1147</v>
      </c>
      <c r="E1348" s="34">
        <v>0</v>
      </c>
      <c r="F1348" s="34">
        <v>233.75</v>
      </c>
      <c r="G1348" s="34">
        <v>19133.75</v>
      </c>
      <c r="H1348" s="34">
        <v>19133.75</v>
      </c>
      <c r="I1348" s="34">
        <v>19133.75</v>
      </c>
      <c r="J1348" s="34">
        <v>54204.160000000003</v>
      </c>
      <c r="K1348" s="34">
        <v>54204.160000000003</v>
      </c>
      <c r="L1348" s="34">
        <v>54204.160000000003</v>
      </c>
      <c r="M1348" s="34">
        <v>54204.160000000003</v>
      </c>
      <c r="N1348" s="34">
        <v>54204.160000000003</v>
      </c>
      <c r="O1348" s="34">
        <v>54643.040000000001</v>
      </c>
      <c r="P1348" s="34">
        <v>54643.040000000001</v>
      </c>
      <c r="Q1348" s="34">
        <v>54643.040000000001</v>
      </c>
    </row>
    <row r="1349" spans="1:17" ht="15" thickBot="1" x14ac:dyDescent="0.4">
      <c r="A1349" s="26" t="s">
        <v>50</v>
      </c>
      <c r="B1349" s="26" t="s">
        <v>78</v>
      </c>
      <c r="C1349" s="26">
        <v>622200</v>
      </c>
      <c r="D1349" s="26" t="s">
        <v>1148</v>
      </c>
      <c r="E1349" s="34">
        <v>300</v>
      </c>
      <c r="F1349" s="34">
        <v>1440.78</v>
      </c>
      <c r="G1349" s="34">
        <v>1983.98</v>
      </c>
      <c r="H1349" s="34">
        <v>2406.48</v>
      </c>
      <c r="I1349" s="34">
        <v>3202.09</v>
      </c>
      <c r="J1349" s="34">
        <v>4677.1499999999996</v>
      </c>
      <c r="K1349" s="34">
        <v>5344.12</v>
      </c>
      <c r="L1349" s="34">
        <v>5707.75</v>
      </c>
      <c r="M1349" s="34">
        <v>5882.33</v>
      </c>
      <c r="N1349" s="34">
        <v>6273.25</v>
      </c>
      <c r="O1349" s="34">
        <v>6443.24</v>
      </c>
      <c r="P1349" s="34">
        <v>9147.19</v>
      </c>
      <c r="Q1349" s="34">
        <v>9147.19</v>
      </c>
    </row>
    <row r="1350" spans="1:17" ht="15" thickBot="1" x14ac:dyDescent="0.4">
      <c r="A1350" s="26" t="s">
        <v>50</v>
      </c>
      <c r="B1350" s="26" t="s">
        <v>78</v>
      </c>
      <c r="C1350" s="26">
        <v>624200</v>
      </c>
      <c r="D1350" s="26" t="s">
        <v>1150</v>
      </c>
      <c r="E1350" s="34">
        <v>4970.34</v>
      </c>
      <c r="F1350" s="34">
        <v>28903</v>
      </c>
      <c r="G1350" s="34">
        <v>123357.33</v>
      </c>
      <c r="H1350" s="34">
        <v>137813.5</v>
      </c>
      <c r="I1350" s="34">
        <v>155163.01</v>
      </c>
      <c r="J1350" s="34">
        <v>244347.3</v>
      </c>
      <c r="K1350" s="34">
        <v>249481.16</v>
      </c>
      <c r="L1350" s="34">
        <v>253868.65</v>
      </c>
      <c r="M1350" s="34">
        <v>288255.92</v>
      </c>
      <c r="N1350" s="34">
        <v>291479.67</v>
      </c>
      <c r="O1350" s="34">
        <v>298846.09000000003</v>
      </c>
      <c r="P1350" s="34">
        <v>410212.77</v>
      </c>
      <c r="Q1350" s="34">
        <v>410212.77</v>
      </c>
    </row>
    <row r="1351" spans="1:17" ht="15" thickBot="1" x14ac:dyDescent="0.4">
      <c r="A1351" s="26" t="s">
        <v>50</v>
      </c>
      <c r="B1351" s="26" t="s">
        <v>78</v>
      </c>
      <c r="C1351" s="26">
        <v>630100</v>
      </c>
      <c r="D1351" s="26" t="s">
        <v>1151</v>
      </c>
      <c r="E1351" s="34">
        <v>4581839.9000000004</v>
      </c>
      <c r="F1351" s="34">
        <v>9162930.6199999992</v>
      </c>
      <c r="G1351" s="34">
        <v>14399156.51</v>
      </c>
      <c r="H1351" s="34">
        <v>19459610.27</v>
      </c>
      <c r="I1351" s="34">
        <v>24025519.600000001</v>
      </c>
      <c r="J1351" s="34">
        <v>29026575.170000002</v>
      </c>
      <c r="K1351" s="34">
        <v>34027758.600000001</v>
      </c>
      <c r="L1351" s="34">
        <v>39444752</v>
      </c>
      <c r="M1351" s="34">
        <v>44843254.649999999</v>
      </c>
      <c r="N1351" s="34">
        <v>50241905.329999998</v>
      </c>
      <c r="O1351" s="34">
        <v>55375377.460000001</v>
      </c>
      <c r="P1351" s="34">
        <v>60587133.75</v>
      </c>
      <c r="Q1351" s="34">
        <v>60587133.75</v>
      </c>
    </row>
    <row r="1352" spans="1:17" ht="15" thickBot="1" x14ac:dyDescent="0.4">
      <c r="A1352" s="26" t="s">
        <v>50</v>
      </c>
      <c r="B1352" s="26" t="s">
        <v>78</v>
      </c>
      <c r="C1352" s="26">
        <v>630105</v>
      </c>
      <c r="D1352" s="26" t="s">
        <v>1152</v>
      </c>
      <c r="E1352" s="34">
        <v>218120.62</v>
      </c>
      <c r="F1352" s="34">
        <v>437536.58</v>
      </c>
      <c r="G1352" s="34">
        <v>656455.17000000004</v>
      </c>
      <c r="H1352" s="34">
        <v>874971.85</v>
      </c>
      <c r="I1352" s="34">
        <v>1093103.3</v>
      </c>
      <c r="J1352" s="34">
        <v>-1310881.5900000001</v>
      </c>
      <c r="K1352" s="34">
        <v>-1528234.85</v>
      </c>
      <c r="L1352" s="34">
        <v>-1745162.11</v>
      </c>
      <c r="M1352" s="34">
        <v>-1961674.83</v>
      </c>
      <c r="N1352" s="34">
        <v>-2178633.2400000002</v>
      </c>
      <c r="O1352" s="34">
        <v>-2395533.63</v>
      </c>
      <c r="P1352" s="34">
        <v>-2611999.2599999998</v>
      </c>
      <c r="Q1352" s="34">
        <v>-2611999.2599999998</v>
      </c>
    </row>
    <row r="1353" spans="1:17" ht="15" thickBot="1" x14ac:dyDescent="0.4">
      <c r="A1353" s="26" t="s">
        <v>50</v>
      </c>
      <c r="B1353" s="26" t="s">
        <v>78</v>
      </c>
      <c r="C1353" s="26">
        <v>630110</v>
      </c>
      <c r="D1353" s="26" t="s">
        <v>1153</v>
      </c>
      <c r="E1353" s="34">
        <v>73237.56</v>
      </c>
      <c r="F1353" s="34">
        <v>153939.34</v>
      </c>
      <c r="G1353" s="34">
        <v>149176.09</v>
      </c>
      <c r="H1353" s="34">
        <v>243000.35</v>
      </c>
      <c r="I1353" s="34">
        <v>305201.13</v>
      </c>
      <c r="J1353" s="34">
        <v>417255.09</v>
      </c>
      <c r="K1353" s="34">
        <v>544955.43999999994</v>
      </c>
      <c r="L1353" s="34">
        <v>684356.29</v>
      </c>
      <c r="M1353" s="34">
        <v>768102.77</v>
      </c>
      <c r="N1353" s="34">
        <v>852935.81</v>
      </c>
      <c r="O1353" s="34">
        <v>923565.91</v>
      </c>
      <c r="P1353" s="34">
        <v>1013450.69</v>
      </c>
      <c r="Q1353" s="34">
        <v>1013450.69</v>
      </c>
    </row>
    <row r="1354" spans="1:17" ht="15" thickBot="1" x14ac:dyDescent="0.4">
      <c r="A1354" s="26" t="s">
        <v>50</v>
      </c>
      <c r="B1354" s="26" t="s">
        <v>78</v>
      </c>
      <c r="C1354" s="26">
        <v>630120</v>
      </c>
      <c r="D1354" s="26" t="s">
        <v>1154</v>
      </c>
      <c r="E1354" s="34">
        <v>5504.57</v>
      </c>
      <c r="F1354" s="34">
        <v>10582.58</v>
      </c>
      <c r="G1354" s="34">
        <v>16341.13</v>
      </c>
      <c r="H1354" s="34">
        <v>22102.54</v>
      </c>
      <c r="I1354" s="34">
        <v>28017.96</v>
      </c>
      <c r="J1354" s="34">
        <v>34273.360000000001</v>
      </c>
      <c r="K1354" s="34">
        <v>41142.160000000003</v>
      </c>
      <c r="L1354" s="34">
        <v>47392.91</v>
      </c>
      <c r="M1354" s="34">
        <v>54719.66</v>
      </c>
      <c r="N1354" s="34">
        <v>62039.85</v>
      </c>
      <c r="O1354" s="34">
        <v>69958.61</v>
      </c>
      <c r="P1354" s="34">
        <v>78516.759999999995</v>
      </c>
      <c r="Q1354" s="34">
        <v>78516.759999999995</v>
      </c>
    </row>
    <row r="1355" spans="1:17" ht="15" thickBot="1" x14ac:dyDescent="0.4">
      <c r="A1355" s="26" t="s">
        <v>50</v>
      </c>
      <c r="B1355" s="26" t="s">
        <v>78</v>
      </c>
      <c r="C1355" s="26">
        <v>630125</v>
      </c>
      <c r="D1355" s="26" t="s">
        <v>1155</v>
      </c>
      <c r="E1355" s="34">
        <v>52950.78</v>
      </c>
      <c r="F1355" s="34">
        <v>108512.66</v>
      </c>
      <c r="G1355" s="34">
        <v>165138.04</v>
      </c>
      <c r="H1355" s="34">
        <v>217462.31</v>
      </c>
      <c r="I1355" s="34">
        <v>271796.23</v>
      </c>
      <c r="J1355" s="34">
        <v>326486.76</v>
      </c>
      <c r="K1355" s="34">
        <v>379804.36</v>
      </c>
      <c r="L1355" s="34">
        <v>436605.35</v>
      </c>
      <c r="M1355" s="34">
        <v>493795.18</v>
      </c>
      <c r="N1355" s="34">
        <v>549999.74</v>
      </c>
      <c r="O1355" s="34">
        <v>612298.14</v>
      </c>
      <c r="P1355" s="34">
        <v>669357.26</v>
      </c>
      <c r="Q1355" s="34">
        <v>669357.26</v>
      </c>
    </row>
    <row r="1356" spans="1:17" ht="15" thickBot="1" x14ac:dyDescent="0.4">
      <c r="A1356" s="26" t="s">
        <v>50</v>
      </c>
      <c r="B1356" s="26" t="s">
        <v>78</v>
      </c>
      <c r="C1356" s="26">
        <v>630130</v>
      </c>
      <c r="D1356" s="26" t="s">
        <v>1156</v>
      </c>
      <c r="E1356" s="34">
        <v>47752.480000000003</v>
      </c>
      <c r="F1356" s="34">
        <v>106060.51</v>
      </c>
      <c r="G1356" s="34">
        <v>167368.54</v>
      </c>
      <c r="H1356" s="34">
        <v>227676.57</v>
      </c>
      <c r="I1356" s="34">
        <v>288984.59999999998</v>
      </c>
      <c r="J1356" s="34">
        <v>349292.73</v>
      </c>
      <c r="K1356" s="34">
        <v>410600.76</v>
      </c>
      <c r="L1356" s="34">
        <v>471908.79</v>
      </c>
      <c r="M1356" s="34">
        <v>532216.81999999995</v>
      </c>
      <c r="N1356" s="34">
        <v>608524.85</v>
      </c>
      <c r="O1356" s="34">
        <v>0</v>
      </c>
      <c r="P1356" s="34">
        <v>0</v>
      </c>
      <c r="Q1356" s="34">
        <v>0</v>
      </c>
    </row>
    <row r="1357" spans="1:17" ht="15" thickBot="1" x14ac:dyDescent="0.4">
      <c r="A1357" s="26" t="s">
        <v>50</v>
      </c>
      <c r="B1357" s="26" t="s">
        <v>78</v>
      </c>
      <c r="C1357" s="26">
        <v>630135</v>
      </c>
      <c r="D1357" s="26" t="s">
        <v>1157</v>
      </c>
      <c r="E1357" s="34">
        <v>177526.11</v>
      </c>
      <c r="F1357" s="34">
        <v>179526.11</v>
      </c>
      <c r="G1357" s="34">
        <v>191838.61</v>
      </c>
      <c r="H1357" s="34">
        <v>191838.61</v>
      </c>
      <c r="I1357" s="34">
        <v>191838.61</v>
      </c>
      <c r="J1357" s="34">
        <v>191838.61</v>
      </c>
      <c r="K1357" s="34">
        <v>191838.61</v>
      </c>
      <c r="L1357" s="34">
        <v>191838.61</v>
      </c>
      <c r="M1357" s="34">
        <v>191838.61</v>
      </c>
      <c r="N1357" s="34">
        <v>191838.61</v>
      </c>
      <c r="O1357" s="34">
        <v>202013.61</v>
      </c>
      <c r="P1357" s="34">
        <v>251591.49</v>
      </c>
      <c r="Q1357" s="34">
        <v>251591.49</v>
      </c>
    </row>
    <row r="1358" spans="1:17" ht="15" thickBot="1" x14ac:dyDescent="0.4">
      <c r="A1358" s="26" t="s">
        <v>50</v>
      </c>
      <c r="B1358" s="26" t="s">
        <v>78</v>
      </c>
      <c r="C1358" s="26">
        <v>630140</v>
      </c>
      <c r="D1358" s="26" t="s">
        <v>1158</v>
      </c>
      <c r="E1358" s="34">
        <v>-58080.74</v>
      </c>
      <c r="F1358" s="34">
        <v>-117573.74</v>
      </c>
      <c r="G1358" s="34">
        <v>-176883.88</v>
      </c>
      <c r="H1358" s="34">
        <v>-236134.34</v>
      </c>
      <c r="I1358" s="34">
        <v>295238.28999999998</v>
      </c>
      <c r="J1358" s="34">
        <v>354196.17</v>
      </c>
      <c r="K1358" s="34">
        <v>413026.19</v>
      </c>
      <c r="L1358" s="34">
        <v>471712.91</v>
      </c>
      <c r="M1358" s="34">
        <v>530256.12</v>
      </c>
      <c r="N1358" s="34">
        <v>588651.30000000005</v>
      </c>
      <c r="O1358" s="34">
        <v>646901.66</v>
      </c>
      <c r="P1358" s="34">
        <v>704857.89</v>
      </c>
      <c r="Q1358" s="34">
        <v>704857.89</v>
      </c>
    </row>
    <row r="1359" spans="1:17" ht="15" thickBot="1" x14ac:dyDescent="0.4">
      <c r="A1359" s="26" t="s">
        <v>50</v>
      </c>
      <c r="B1359" s="26" t="s">
        <v>78</v>
      </c>
      <c r="C1359" s="26">
        <v>630145</v>
      </c>
      <c r="D1359" s="26" t="s">
        <v>1159</v>
      </c>
      <c r="E1359" s="34">
        <v>-218120.62</v>
      </c>
      <c r="F1359" s="34">
        <v>-437536.58</v>
      </c>
      <c r="G1359" s="34">
        <v>-656455.17000000004</v>
      </c>
      <c r="H1359" s="34">
        <v>-874971.85</v>
      </c>
      <c r="I1359" s="34">
        <v>-1093103.3</v>
      </c>
      <c r="J1359" s="34">
        <v>1310881.5900000001</v>
      </c>
      <c r="K1359" s="34">
        <v>1528234.85</v>
      </c>
      <c r="L1359" s="34">
        <v>1745162.11</v>
      </c>
      <c r="M1359" s="34">
        <v>1961674.83</v>
      </c>
      <c r="N1359" s="34">
        <v>2178633.2400000002</v>
      </c>
      <c r="O1359" s="34">
        <v>2395533.63</v>
      </c>
      <c r="P1359" s="34">
        <v>2611999.2599999998</v>
      </c>
      <c r="Q1359" s="34">
        <v>2611999.2599999998</v>
      </c>
    </row>
    <row r="1360" spans="1:17" ht="15" thickBot="1" x14ac:dyDescent="0.4">
      <c r="A1360" s="26" t="s">
        <v>50</v>
      </c>
      <c r="B1360" s="26" t="s">
        <v>78</v>
      </c>
      <c r="C1360" s="26">
        <v>630170</v>
      </c>
      <c r="D1360" s="26" t="s">
        <v>1161</v>
      </c>
      <c r="E1360" s="34">
        <v>142078.14000000001</v>
      </c>
      <c r="F1360" s="34">
        <v>274292.61</v>
      </c>
      <c r="G1360" s="34">
        <v>403785.99</v>
      </c>
      <c r="H1360" s="34">
        <v>502917.68</v>
      </c>
      <c r="I1360" s="34">
        <v>554536.34</v>
      </c>
      <c r="J1360" s="34">
        <v>582283.44999999995</v>
      </c>
      <c r="K1360" s="34">
        <v>604383.29</v>
      </c>
      <c r="L1360" s="34">
        <v>623022.74</v>
      </c>
      <c r="M1360" s="34">
        <v>643113.81000000006</v>
      </c>
      <c r="N1360" s="34">
        <v>672182.89</v>
      </c>
      <c r="O1360" s="34">
        <v>761178.68</v>
      </c>
      <c r="P1360" s="34">
        <v>963848.01</v>
      </c>
      <c r="Q1360" s="34">
        <v>963848.01</v>
      </c>
    </row>
    <row r="1361" spans="1:17" ht="15" thickBot="1" x14ac:dyDescent="0.4">
      <c r="A1361" s="26" t="s">
        <v>50</v>
      </c>
      <c r="B1361" s="26" t="s">
        <v>78</v>
      </c>
      <c r="C1361" s="26">
        <v>630180</v>
      </c>
      <c r="D1361" s="26" t="s">
        <v>2892</v>
      </c>
      <c r="E1361" s="34">
        <v>0</v>
      </c>
      <c r="F1361" s="34">
        <v>0</v>
      </c>
      <c r="G1361" s="34">
        <v>0</v>
      </c>
      <c r="H1361" s="34">
        <v>0</v>
      </c>
      <c r="I1361" s="34">
        <v>0</v>
      </c>
      <c r="J1361" s="34">
        <v>0</v>
      </c>
      <c r="K1361" s="34">
        <v>0</v>
      </c>
      <c r="L1361" s="34">
        <v>0</v>
      </c>
      <c r="M1361" s="34">
        <v>0</v>
      </c>
      <c r="N1361" s="34">
        <v>0</v>
      </c>
      <c r="O1361" s="34">
        <v>348856.38</v>
      </c>
      <c r="P1361" s="34">
        <v>379632.46</v>
      </c>
      <c r="Q1361" s="34">
        <v>379632.46</v>
      </c>
    </row>
    <row r="1362" spans="1:17" ht="15" thickBot="1" x14ac:dyDescent="0.4">
      <c r="A1362" s="26" t="s">
        <v>50</v>
      </c>
      <c r="B1362" s="26" t="s">
        <v>78</v>
      </c>
      <c r="C1362" s="26">
        <v>630210</v>
      </c>
      <c r="D1362" s="26" t="s">
        <v>2893</v>
      </c>
      <c r="E1362" s="34">
        <v>0</v>
      </c>
      <c r="F1362" s="34">
        <v>0</v>
      </c>
      <c r="G1362" s="34">
        <v>0</v>
      </c>
      <c r="H1362" s="34">
        <v>0</v>
      </c>
      <c r="I1362" s="34">
        <v>0</v>
      </c>
      <c r="J1362" s="34">
        <v>0</v>
      </c>
      <c r="K1362" s="34">
        <v>0</v>
      </c>
      <c r="L1362" s="34">
        <v>0</v>
      </c>
      <c r="M1362" s="34">
        <v>0</v>
      </c>
      <c r="N1362" s="34">
        <v>0</v>
      </c>
      <c r="O1362" s="34">
        <v>321267.78000000003</v>
      </c>
      <c r="P1362" s="34">
        <v>352615.85</v>
      </c>
      <c r="Q1362" s="34">
        <v>352615.85</v>
      </c>
    </row>
    <row r="1363" spans="1:17" ht="15" thickBot="1" x14ac:dyDescent="0.4">
      <c r="A1363" s="26" t="s">
        <v>50</v>
      </c>
      <c r="B1363" s="26" t="s">
        <v>78</v>
      </c>
      <c r="C1363" s="26">
        <v>631200</v>
      </c>
      <c r="D1363" s="26" t="s">
        <v>1163</v>
      </c>
      <c r="E1363" s="34">
        <v>240442.65</v>
      </c>
      <c r="F1363" s="34">
        <v>444965.91</v>
      </c>
      <c r="G1363" s="34">
        <v>703616.76</v>
      </c>
      <c r="H1363" s="34">
        <v>984454.67</v>
      </c>
      <c r="I1363" s="34">
        <v>1303781.58</v>
      </c>
      <c r="J1363" s="34">
        <v>1649939.28</v>
      </c>
      <c r="K1363" s="34">
        <v>2020905.88</v>
      </c>
      <c r="L1363" s="34">
        <v>2427207.2400000002</v>
      </c>
      <c r="M1363" s="34">
        <v>2844063.23</v>
      </c>
      <c r="N1363" s="34">
        <v>3285985.23</v>
      </c>
      <c r="O1363" s="34">
        <v>3728092.78</v>
      </c>
      <c r="P1363" s="34">
        <v>4157110.12</v>
      </c>
      <c r="Q1363" s="34">
        <v>4157110.12</v>
      </c>
    </row>
    <row r="1364" spans="1:17" ht="15" thickBot="1" x14ac:dyDescent="0.4">
      <c r="A1364" s="26" t="s">
        <v>50</v>
      </c>
      <c r="B1364" s="26" t="s">
        <v>78</v>
      </c>
      <c r="C1364" s="26">
        <v>631201</v>
      </c>
      <c r="D1364" s="26" t="s">
        <v>1164</v>
      </c>
      <c r="E1364" s="34">
        <v>268386.69</v>
      </c>
      <c r="F1364" s="34">
        <v>551357.9</v>
      </c>
      <c r="G1364" s="34">
        <v>905709.34</v>
      </c>
      <c r="H1364" s="34">
        <v>1294192.8</v>
      </c>
      <c r="I1364" s="34">
        <v>1740628.81</v>
      </c>
      <c r="J1364" s="34">
        <v>2230027.86</v>
      </c>
      <c r="K1364" s="34">
        <v>2760710.36</v>
      </c>
      <c r="L1364" s="34">
        <v>3350398.12</v>
      </c>
      <c r="M1364" s="34">
        <v>3963001.11</v>
      </c>
      <c r="N1364" s="34">
        <v>4621485.1900000004</v>
      </c>
      <c r="O1364" s="34">
        <v>5315631.46</v>
      </c>
      <c r="P1364" s="34">
        <v>6023970.2999999998</v>
      </c>
      <c r="Q1364" s="34">
        <v>6023970.2999999998</v>
      </c>
    </row>
    <row r="1365" spans="1:17" ht="15" thickBot="1" x14ac:dyDescent="0.4">
      <c r="A1365" s="26" t="s">
        <v>50</v>
      </c>
      <c r="B1365" s="26" t="s">
        <v>78</v>
      </c>
      <c r="C1365" s="26">
        <v>640200</v>
      </c>
      <c r="D1365" s="26" t="s">
        <v>1165</v>
      </c>
      <c r="E1365" s="34">
        <v>-345.37</v>
      </c>
      <c r="F1365" s="34">
        <v>-632.61</v>
      </c>
      <c r="G1365" s="34">
        <v>-909.16</v>
      </c>
      <c r="H1365" s="34">
        <v>-1207.1300000000001</v>
      </c>
      <c r="I1365" s="34">
        <v>-1457.01</v>
      </c>
      <c r="J1365" s="34">
        <v>-1647.55</v>
      </c>
      <c r="K1365" s="34">
        <v>-1812.62</v>
      </c>
      <c r="L1365" s="34">
        <v>-1968.55</v>
      </c>
      <c r="M1365" s="34">
        <v>-2132.5700000000002</v>
      </c>
      <c r="N1365" s="34">
        <v>-2293.9</v>
      </c>
      <c r="O1365" s="34">
        <v>-2484.35</v>
      </c>
      <c r="P1365" s="34">
        <v>-2709.75</v>
      </c>
      <c r="Q1365" s="34">
        <v>-2709.75</v>
      </c>
    </row>
    <row r="1366" spans="1:17" ht="15" thickBot="1" x14ac:dyDescent="0.4">
      <c r="A1366" s="26" t="s">
        <v>50</v>
      </c>
      <c r="B1366" s="26" t="s">
        <v>78</v>
      </c>
      <c r="C1366" s="26">
        <v>640600</v>
      </c>
      <c r="D1366" s="26" t="s">
        <v>1166</v>
      </c>
      <c r="E1366" s="34">
        <v>0</v>
      </c>
      <c r="F1366" s="34">
        <v>0</v>
      </c>
      <c r="G1366" s="34">
        <v>0</v>
      </c>
      <c r="H1366" s="34">
        <v>-23869.93</v>
      </c>
      <c r="I1366" s="34">
        <v>-55081.47</v>
      </c>
      <c r="J1366" s="34">
        <v>-85511.65</v>
      </c>
      <c r="K1366" s="34">
        <v>-115655.72</v>
      </c>
      <c r="L1366" s="34">
        <v>-131118.44</v>
      </c>
      <c r="M1366" s="34">
        <v>-131118.44</v>
      </c>
      <c r="N1366" s="34">
        <v>-131118.44</v>
      </c>
      <c r="O1366" s="34">
        <v>-140632.78</v>
      </c>
      <c r="P1366" s="34">
        <v>-140640.51</v>
      </c>
      <c r="Q1366" s="34">
        <v>-140640.51</v>
      </c>
    </row>
    <row r="1367" spans="1:17" ht="15" thickBot="1" x14ac:dyDescent="0.4">
      <c r="A1367" s="26" t="s">
        <v>50</v>
      </c>
      <c r="B1367" s="26" t="s">
        <v>78</v>
      </c>
      <c r="C1367" s="26">
        <v>640800</v>
      </c>
      <c r="D1367" s="26" t="s">
        <v>1167</v>
      </c>
      <c r="E1367" s="34">
        <v>4368876.38</v>
      </c>
      <c r="F1367" s="34">
        <v>7854634.5599999996</v>
      </c>
      <c r="G1367" s="34">
        <v>10479020.039999999</v>
      </c>
      <c r="H1367" s="34">
        <v>12394003.029999999</v>
      </c>
      <c r="I1367" s="34">
        <v>13592105.84</v>
      </c>
      <c r="J1367" s="34">
        <v>14766159.08</v>
      </c>
      <c r="K1367" s="34">
        <v>17366265.93</v>
      </c>
      <c r="L1367" s="34">
        <v>20095310.699999999</v>
      </c>
      <c r="M1367" s="34">
        <v>21377569.129999999</v>
      </c>
      <c r="N1367" s="34">
        <v>22698555.170000002</v>
      </c>
      <c r="O1367" s="34">
        <v>24260080.949999999</v>
      </c>
      <c r="P1367" s="34">
        <v>25347951.73</v>
      </c>
      <c r="Q1367" s="34">
        <v>25347951.73</v>
      </c>
    </row>
    <row r="1368" spans="1:17" ht="15" thickBot="1" x14ac:dyDescent="0.4">
      <c r="A1368" s="26" t="s">
        <v>50</v>
      </c>
      <c r="B1368" s="26" t="s">
        <v>78</v>
      </c>
      <c r="C1368" s="26">
        <v>662000</v>
      </c>
      <c r="D1368" s="26" t="s">
        <v>1168</v>
      </c>
      <c r="E1368" s="34">
        <v>0</v>
      </c>
      <c r="F1368" s="34">
        <v>0</v>
      </c>
      <c r="G1368" s="34">
        <v>0</v>
      </c>
      <c r="H1368" s="34">
        <v>0</v>
      </c>
      <c r="I1368" s="34">
        <v>0</v>
      </c>
      <c r="J1368" s="34">
        <v>71323</v>
      </c>
      <c r="K1368" s="34">
        <v>71323</v>
      </c>
      <c r="L1368" s="34">
        <v>112374</v>
      </c>
      <c r="M1368" s="34">
        <v>128030</v>
      </c>
      <c r="N1368" s="34">
        <v>145442</v>
      </c>
      <c r="O1368" s="34">
        <v>153183</v>
      </c>
      <c r="P1368" s="34">
        <v>160532</v>
      </c>
      <c r="Q1368" s="34">
        <v>160532</v>
      </c>
    </row>
    <row r="1369" spans="1:17" ht="15" thickBot="1" x14ac:dyDescent="0.4">
      <c r="A1369" s="26" t="s">
        <v>50</v>
      </c>
      <c r="B1369" s="26" t="s">
        <v>78</v>
      </c>
      <c r="C1369" s="26">
        <v>666666</v>
      </c>
      <c r="D1369" s="26" t="s">
        <v>1259</v>
      </c>
      <c r="E1369" s="34">
        <v>0</v>
      </c>
      <c r="F1369" s="34">
        <v>0</v>
      </c>
      <c r="G1369" s="34">
        <v>0</v>
      </c>
      <c r="H1369" s="34">
        <v>0</v>
      </c>
      <c r="I1369" s="34">
        <v>0</v>
      </c>
      <c r="J1369" s="34">
        <v>0</v>
      </c>
      <c r="K1369" s="34">
        <v>76.819999999999993</v>
      </c>
      <c r="L1369" s="34">
        <v>76.819999999999993</v>
      </c>
      <c r="M1369" s="34">
        <v>76.819999999999993</v>
      </c>
      <c r="N1369" s="34">
        <v>76.819999999999993</v>
      </c>
      <c r="O1369" s="34">
        <v>76.819999999999993</v>
      </c>
      <c r="P1369" s="34">
        <v>76.819999999999993</v>
      </c>
      <c r="Q1369" s="34">
        <v>76.819999999999993</v>
      </c>
    </row>
    <row r="1370" spans="1:17" ht="15" thickBot="1" x14ac:dyDescent="0.4">
      <c r="A1370" s="26" t="s">
        <v>50</v>
      </c>
      <c r="B1370" s="26" t="s">
        <v>78</v>
      </c>
      <c r="C1370" s="26">
        <v>680105</v>
      </c>
      <c r="D1370" s="26" t="s">
        <v>1170</v>
      </c>
      <c r="E1370" s="34">
        <v>0</v>
      </c>
      <c r="F1370" s="34">
        <v>0</v>
      </c>
      <c r="G1370" s="34">
        <v>0</v>
      </c>
      <c r="H1370" s="34">
        <v>0</v>
      </c>
      <c r="I1370" s="34">
        <v>0</v>
      </c>
      <c r="J1370" s="34">
        <v>0</v>
      </c>
      <c r="K1370" s="34">
        <v>0</v>
      </c>
      <c r="L1370" s="34">
        <v>0</v>
      </c>
      <c r="M1370" s="34">
        <v>0</v>
      </c>
      <c r="N1370" s="34">
        <v>0</v>
      </c>
      <c r="O1370" s="34">
        <v>0</v>
      </c>
      <c r="P1370" s="34">
        <v>0</v>
      </c>
      <c r="Q1370" s="34">
        <v>0</v>
      </c>
    </row>
    <row r="1371" spans="1:17" ht="15" thickBot="1" x14ac:dyDescent="0.4">
      <c r="A1371" s="26" t="s">
        <v>50</v>
      </c>
      <c r="B1371" s="26" t="s">
        <v>78</v>
      </c>
      <c r="C1371" s="26">
        <v>680301</v>
      </c>
      <c r="D1371" s="26" t="s">
        <v>1173</v>
      </c>
      <c r="E1371" s="34">
        <v>0</v>
      </c>
      <c r="F1371" s="34">
        <v>0</v>
      </c>
      <c r="G1371" s="34">
        <v>0</v>
      </c>
      <c r="H1371" s="34">
        <v>0</v>
      </c>
      <c r="I1371" s="34">
        <v>0</v>
      </c>
      <c r="J1371" s="34">
        <v>0</v>
      </c>
      <c r="K1371" s="34">
        <v>0</v>
      </c>
      <c r="L1371" s="34">
        <v>0</v>
      </c>
      <c r="M1371" s="34">
        <v>0</v>
      </c>
      <c r="N1371" s="34">
        <v>0</v>
      </c>
      <c r="O1371" s="34">
        <v>0</v>
      </c>
      <c r="P1371" s="34">
        <v>0</v>
      </c>
      <c r="Q1371" s="34">
        <v>0</v>
      </c>
    </row>
    <row r="1372" spans="1:17" ht="15" thickBot="1" x14ac:dyDescent="0.4">
      <c r="A1372" s="26" t="s">
        <v>50</v>
      </c>
      <c r="B1372" s="26" t="s">
        <v>78</v>
      </c>
      <c r="C1372" s="26">
        <v>680305</v>
      </c>
      <c r="D1372" s="26" t="s">
        <v>2894</v>
      </c>
      <c r="E1372" s="34">
        <v>0</v>
      </c>
      <c r="F1372" s="34">
        <v>0</v>
      </c>
      <c r="G1372" s="34">
        <v>0</v>
      </c>
      <c r="H1372" s="34">
        <v>0</v>
      </c>
      <c r="I1372" s="34">
        <v>0</v>
      </c>
      <c r="J1372" s="34">
        <v>0</v>
      </c>
      <c r="K1372" s="34">
        <v>0</v>
      </c>
      <c r="L1372" s="34">
        <v>0</v>
      </c>
      <c r="M1372" s="34">
        <v>0</v>
      </c>
      <c r="N1372" s="34">
        <v>0</v>
      </c>
      <c r="O1372" s="34">
        <v>0</v>
      </c>
      <c r="P1372" s="34">
        <v>0</v>
      </c>
      <c r="Q1372" s="34">
        <v>0</v>
      </c>
    </row>
    <row r="1373" spans="1:17" ht="15" thickBot="1" x14ac:dyDescent="0.4">
      <c r="A1373" s="26" t="s">
        <v>50</v>
      </c>
      <c r="B1373" s="26" t="s">
        <v>78</v>
      </c>
      <c r="C1373" s="26">
        <v>680306</v>
      </c>
      <c r="D1373" s="26" t="s">
        <v>2895</v>
      </c>
      <c r="E1373" s="34">
        <v>0</v>
      </c>
      <c r="F1373" s="34">
        <v>0</v>
      </c>
      <c r="G1373" s="34">
        <v>0</v>
      </c>
      <c r="H1373" s="34">
        <v>0</v>
      </c>
      <c r="I1373" s="34">
        <v>0</v>
      </c>
      <c r="J1373" s="34">
        <v>0</v>
      </c>
      <c r="K1373" s="34">
        <v>0</v>
      </c>
      <c r="L1373" s="34">
        <v>0</v>
      </c>
      <c r="M1373" s="34">
        <v>0</v>
      </c>
      <c r="N1373" s="34">
        <v>0</v>
      </c>
      <c r="O1373" s="34">
        <v>0</v>
      </c>
      <c r="P1373" s="34">
        <v>0</v>
      </c>
      <c r="Q1373" s="34">
        <v>0</v>
      </c>
    </row>
    <row r="1374" spans="1:17" ht="15" thickBot="1" x14ac:dyDescent="0.4">
      <c r="A1374" s="26" t="s">
        <v>50</v>
      </c>
      <c r="B1374" s="26" t="s">
        <v>78</v>
      </c>
      <c r="C1374" s="26">
        <v>680800</v>
      </c>
      <c r="D1374" s="26" t="s">
        <v>2896</v>
      </c>
      <c r="E1374" s="34">
        <v>0</v>
      </c>
      <c r="F1374" s="34">
        <v>0</v>
      </c>
      <c r="G1374" s="34">
        <v>0</v>
      </c>
      <c r="H1374" s="34">
        <v>0</v>
      </c>
      <c r="I1374" s="34">
        <v>0</v>
      </c>
      <c r="J1374" s="34">
        <v>0</v>
      </c>
      <c r="K1374" s="34">
        <v>0</v>
      </c>
      <c r="L1374" s="34">
        <v>0</v>
      </c>
      <c r="M1374" s="34">
        <v>0</v>
      </c>
      <c r="N1374" s="34">
        <v>0</v>
      </c>
      <c r="O1374" s="34">
        <v>0</v>
      </c>
      <c r="P1374" s="34">
        <v>0</v>
      </c>
      <c r="Q1374" s="34">
        <v>0</v>
      </c>
    </row>
    <row r="1375" spans="1:17" ht="15" thickBot="1" x14ac:dyDescent="0.4">
      <c r="A1375" s="26" t="s">
        <v>50</v>
      </c>
      <c r="B1375" s="26" t="s">
        <v>78</v>
      </c>
      <c r="C1375" s="26">
        <v>681001</v>
      </c>
      <c r="D1375" s="26" t="s">
        <v>1177</v>
      </c>
      <c r="E1375" s="34">
        <v>0</v>
      </c>
      <c r="F1375" s="34">
        <v>0</v>
      </c>
      <c r="G1375" s="34">
        <v>0</v>
      </c>
      <c r="H1375" s="34">
        <v>0</v>
      </c>
      <c r="I1375" s="34">
        <v>0</v>
      </c>
      <c r="J1375" s="34">
        <v>0</v>
      </c>
      <c r="K1375" s="34">
        <v>0</v>
      </c>
      <c r="L1375" s="34">
        <v>0</v>
      </c>
      <c r="M1375" s="34">
        <v>0</v>
      </c>
      <c r="N1375" s="34">
        <v>0</v>
      </c>
      <c r="O1375" s="34">
        <v>0</v>
      </c>
      <c r="P1375" s="34">
        <v>0</v>
      </c>
      <c r="Q1375" s="34">
        <v>0</v>
      </c>
    </row>
    <row r="1376" spans="1:17" ht="15" thickBot="1" x14ac:dyDescent="0.4">
      <c r="A1376" s="26" t="s">
        <v>50</v>
      </c>
      <c r="B1376" s="26" t="s">
        <v>78</v>
      </c>
      <c r="C1376" s="26">
        <v>681500</v>
      </c>
      <c r="D1376" s="26" t="s">
        <v>1179</v>
      </c>
      <c r="E1376" s="34">
        <v>0</v>
      </c>
      <c r="F1376" s="34">
        <v>0</v>
      </c>
      <c r="G1376" s="34">
        <v>0</v>
      </c>
      <c r="H1376" s="34">
        <v>0</v>
      </c>
      <c r="I1376" s="34">
        <v>0</v>
      </c>
      <c r="J1376" s="34">
        <v>0</v>
      </c>
      <c r="K1376" s="34">
        <v>0</v>
      </c>
      <c r="L1376" s="34">
        <v>0</v>
      </c>
      <c r="M1376" s="34">
        <v>0</v>
      </c>
      <c r="N1376" s="34">
        <v>0</v>
      </c>
      <c r="O1376" s="34">
        <v>0</v>
      </c>
      <c r="P1376" s="34">
        <v>0</v>
      </c>
      <c r="Q1376" s="34">
        <v>0</v>
      </c>
    </row>
    <row r="1377" spans="1:17" ht="15" thickBot="1" x14ac:dyDescent="0.4">
      <c r="A1377" s="26" t="s">
        <v>50</v>
      </c>
      <c r="B1377" s="26" t="s">
        <v>78</v>
      </c>
      <c r="C1377" s="26">
        <v>681700</v>
      </c>
      <c r="D1377" s="26" t="s">
        <v>1181</v>
      </c>
      <c r="E1377" s="34">
        <v>0</v>
      </c>
      <c r="F1377" s="34">
        <v>0</v>
      </c>
      <c r="G1377" s="34">
        <v>0</v>
      </c>
      <c r="H1377" s="34">
        <v>0</v>
      </c>
      <c r="I1377" s="34">
        <v>0</v>
      </c>
      <c r="J1377" s="34">
        <v>0</v>
      </c>
      <c r="K1377" s="34">
        <v>0</v>
      </c>
      <c r="L1377" s="34">
        <v>0</v>
      </c>
      <c r="M1377" s="34">
        <v>0</v>
      </c>
      <c r="N1377" s="34">
        <v>0</v>
      </c>
      <c r="O1377" s="34">
        <v>0</v>
      </c>
      <c r="P1377" s="34">
        <v>0</v>
      </c>
      <c r="Q1377" s="34">
        <v>0</v>
      </c>
    </row>
    <row r="1378" spans="1:17" ht="15" thickBot="1" x14ac:dyDescent="0.4">
      <c r="A1378" s="26" t="s">
        <v>50</v>
      </c>
      <c r="B1378" s="26" t="s">
        <v>78</v>
      </c>
      <c r="C1378" s="26">
        <v>685400</v>
      </c>
      <c r="D1378" s="26" t="s">
        <v>1137</v>
      </c>
      <c r="E1378" s="34">
        <v>0</v>
      </c>
      <c r="F1378" s="34">
        <v>0</v>
      </c>
      <c r="G1378" s="34">
        <v>0</v>
      </c>
      <c r="H1378" s="34">
        <v>0</v>
      </c>
      <c r="I1378" s="34">
        <v>0</v>
      </c>
      <c r="J1378" s="34">
        <v>0</v>
      </c>
      <c r="K1378" s="34">
        <v>0</v>
      </c>
      <c r="L1378" s="34">
        <v>0</v>
      </c>
      <c r="M1378" s="34">
        <v>0</v>
      </c>
      <c r="N1378" s="34">
        <v>0</v>
      </c>
      <c r="O1378" s="34">
        <v>0</v>
      </c>
      <c r="P1378" s="34">
        <v>0</v>
      </c>
      <c r="Q1378" s="34">
        <v>0</v>
      </c>
    </row>
    <row r="1379" spans="1:17" ht="15" thickBot="1" x14ac:dyDescent="0.4">
      <c r="A1379" s="26" t="s">
        <v>50</v>
      </c>
      <c r="B1379" s="26" t="s">
        <v>78</v>
      </c>
      <c r="C1379" s="26">
        <v>685800</v>
      </c>
      <c r="D1379" s="26" t="s">
        <v>1184</v>
      </c>
      <c r="E1379" s="34">
        <v>0</v>
      </c>
      <c r="F1379" s="34">
        <v>0</v>
      </c>
      <c r="G1379" s="34">
        <v>0</v>
      </c>
      <c r="H1379" s="34">
        <v>0</v>
      </c>
      <c r="I1379" s="34">
        <v>0</v>
      </c>
      <c r="J1379" s="34">
        <v>0</v>
      </c>
      <c r="K1379" s="34">
        <v>0</v>
      </c>
      <c r="L1379" s="34">
        <v>0</v>
      </c>
      <c r="M1379" s="34">
        <v>0</v>
      </c>
      <c r="N1379" s="34">
        <v>0</v>
      </c>
      <c r="O1379" s="34">
        <v>0</v>
      </c>
      <c r="P1379" s="34">
        <v>0</v>
      </c>
      <c r="Q1379" s="34">
        <v>0</v>
      </c>
    </row>
    <row r="1380" spans="1:17" ht="15" thickBot="1" x14ac:dyDescent="0.4">
      <c r="A1380" s="26" t="s">
        <v>50</v>
      </c>
      <c r="B1380" s="26" t="s">
        <v>78</v>
      </c>
      <c r="C1380" s="26">
        <v>699900</v>
      </c>
      <c r="D1380" s="26" t="s">
        <v>1196</v>
      </c>
      <c r="E1380" s="34">
        <v>0</v>
      </c>
      <c r="F1380" s="34">
        <v>0</v>
      </c>
      <c r="G1380" s="34">
        <v>0</v>
      </c>
      <c r="H1380" s="34">
        <v>0</v>
      </c>
      <c r="I1380" s="34">
        <v>0</v>
      </c>
      <c r="J1380" s="34">
        <v>0</v>
      </c>
      <c r="K1380" s="34">
        <v>69.290000000000006</v>
      </c>
      <c r="L1380" s="34">
        <v>69.290000000000006</v>
      </c>
      <c r="M1380" s="34">
        <v>69.290000000000006</v>
      </c>
      <c r="N1380" s="34">
        <v>69.290000000000006</v>
      </c>
      <c r="O1380" s="34">
        <v>69.290000000000006</v>
      </c>
      <c r="P1380" s="34">
        <v>69.290000000000006</v>
      </c>
      <c r="Q1380" s="34">
        <v>69.290000000000006</v>
      </c>
    </row>
    <row r="1381" spans="1:17" ht="15" thickBot="1" x14ac:dyDescent="0.4">
      <c r="A1381" s="26" t="s">
        <v>50</v>
      </c>
      <c r="B1381" s="26" t="s">
        <v>78</v>
      </c>
      <c r="C1381" s="26">
        <v>699999</v>
      </c>
      <c r="D1381" s="26" t="s">
        <v>1197</v>
      </c>
      <c r="E1381" s="34">
        <v>-17201612.07</v>
      </c>
      <c r="F1381" s="34">
        <v>-37890912.700000003</v>
      </c>
      <c r="G1381" s="34">
        <v>-65304705.670000002</v>
      </c>
      <c r="H1381" s="34">
        <v>-85467872.069999993</v>
      </c>
      <c r="I1381" s="34">
        <v>-112932452.31999999</v>
      </c>
      <c r="J1381" s="34">
        <v>-143214151.31999999</v>
      </c>
      <c r="K1381" s="34">
        <v>-165034878.78</v>
      </c>
      <c r="L1381" s="34">
        <v>-177852877.31</v>
      </c>
      <c r="M1381" s="34">
        <v>-205075804.09</v>
      </c>
      <c r="N1381" s="34">
        <v>-231796892.28999999</v>
      </c>
      <c r="O1381" s="34">
        <v>-262615246.12</v>
      </c>
      <c r="P1381" s="34">
        <v>-292189048.17000002</v>
      </c>
      <c r="Q1381" s="34">
        <v>-292189048.17000002</v>
      </c>
    </row>
    <row r="1382" spans="1:17" ht="15" thickBot="1" x14ac:dyDescent="0.4">
      <c r="A1382" s="26" t="s">
        <v>50</v>
      </c>
      <c r="B1382" s="26" t="s">
        <v>78</v>
      </c>
      <c r="C1382" s="26" t="s">
        <v>77</v>
      </c>
      <c r="D1382" s="26" t="s">
        <v>77</v>
      </c>
      <c r="E1382" s="34">
        <v>0</v>
      </c>
      <c r="F1382" s="34">
        <v>0</v>
      </c>
      <c r="G1382" s="34">
        <v>0</v>
      </c>
      <c r="H1382" s="34">
        <v>0</v>
      </c>
      <c r="I1382" s="34">
        <v>0</v>
      </c>
      <c r="J1382" s="34">
        <v>0</v>
      </c>
      <c r="K1382" s="34">
        <v>0</v>
      </c>
      <c r="L1382" s="34">
        <v>0</v>
      </c>
      <c r="M1382" s="34">
        <v>0</v>
      </c>
      <c r="N1382" s="34">
        <v>0</v>
      </c>
      <c r="O1382" s="34">
        <v>0</v>
      </c>
      <c r="P1382" s="34">
        <v>0</v>
      </c>
      <c r="Q1382" s="34">
        <v>0</v>
      </c>
    </row>
    <row r="1383" spans="1:17" ht="15" thickBot="1" x14ac:dyDescent="0.4">
      <c r="A1383" s="26" t="s">
        <v>1198</v>
      </c>
      <c r="B1383" s="26" t="s">
        <v>1198</v>
      </c>
      <c r="C1383" s="26" t="s">
        <v>1198</v>
      </c>
      <c r="D1383" s="26" t="s">
        <v>1198</v>
      </c>
      <c r="E1383" s="34">
        <v>0</v>
      </c>
      <c r="F1383" s="34">
        <v>0</v>
      </c>
      <c r="G1383" s="34">
        <v>0</v>
      </c>
      <c r="H1383" s="34">
        <v>0</v>
      </c>
      <c r="I1383" s="34">
        <v>0</v>
      </c>
      <c r="J1383" s="34">
        <v>0</v>
      </c>
      <c r="K1383" s="34">
        <v>0</v>
      </c>
      <c r="L1383" s="34">
        <v>0</v>
      </c>
      <c r="M1383" s="34">
        <v>0</v>
      </c>
      <c r="N1383" s="34">
        <v>0</v>
      </c>
      <c r="O1383" s="34">
        <v>0</v>
      </c>
      <c r="P1383" s="34">
        <v>0</v>
      </c>
      <c r="Q1383" s="34">
        <v>0</v>
      </c>
    </row>
  </sheetData>
  <autoFilter ref="A24:Q24" xr:uid="{51F04830-0E11-40AB-817B-F4430CA196E7}"/>
  <mergeCells count="3">
    <mergeCell ref="A1:B1"/>
    <mergeCell ref="A10:B10"/>
    <mergeCell ref="A20:B20"/>
  </mergeCells>
  <phoneticPr fontId="2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4A14F-51DB-4822-BDD5-F67D4EC52A3A}">
  <dimension ref="A1:F1325"/>
  <sheetViews>
    <sheetView zoomScale="40" zoomScaleNormal="40" workbookViewId="0">
      <selection activeCell="M1327" sqref="M1327"/>
    </sheetView>
  </sheetViews>
  <sheetFormatPr defaultRowHeight="14.5" x14ac:dyDescent="0.35"/>
  <cols>
    <col min="2" max="2" width="14.453125" customWidth="1"/>
    <col min="5" max="6" width="39.26953125" bestFit="1" customWidth="1"/>
  </cols>
  <sheetData>
    <row r="1" spans="1:2" ht="15" thickBot="1" x14ac:dyDescent="0.4">
      <c r="A1" s="48" t="s">
        <v>45</v>
      </c>
      <c r="B1" s="48" t="s">
        <v>45</v>
      </c>
    </row>
    <row r="2" spans="1:2" ht="15" thickBot="1" x14ac:dyDescent="0.4">
      <c r="A2" s="27"/>
      <c r="B2" s="28"/>
    </row>
    <row r="3" spans="1:2" ht="15" thickBot="1" x14ac:dyDescent="0.4">
      <c r="A3" s="27"/>
      <c r="B3" s="29"/>
    </row>
    <row r="4" spans="1:2" ht="15" thickBot="1" x14ac:dyDescent="0.4">
      <c r="A4" s="27"/>
      <c r="B4" s="27"/>
    </row>
    <row r="5" spans="1:2" ht="15" thickBot="1" x14ac:dyDescent="0.4">
      <c r="A5" s="27"/>
      <c r="B5" s="30"/>
    </row>
    <row r="6" spans="1:2" ht="15" thickBot="1" x14ac:dyDescent="0.4">
      <c r="A6" s="27"/>
      <c r="B6" s="27"/>
    </row>
    <row r="7" spans="1:2" ht="15" thickBot="1" x14ac:dyDescent="0.4">
      <c r="A7" s="27"/>
      <c r="B7" s="30"/>
    </row>
    <row r="8" spans="1:2" ht="15" thickBot="1" x14ac:dyDescent="0.4">
      <c r="A8" s="27"/>
      <c r="B8" s="30"/>
    </row>
    <row r="10" spans="1:2" ht="15" thickBot="1" x14ac:dyDescent="0.4">
      <c r="A10" s="48" t="s">
        <v>46</v>
      </c>
      <c r="B10" s="48" t="s">
        <v>46</v>
      </c>
    </row>
    <row r="11" spans="1:2" ht="15" thickBot="1" x14ac:dyDescent="0.4">
      <c r="A11" s="27" t="s">
        <v>47</v>
      </c>
      <c r="B11" s="31" t="s">
        <v>48</v>
      </c>
    </row>
    <row r="12" spans="1:2" ht="15" thickBot="1" x14ac:dyDescent="0.4">
      <c r="A12" s="27" t="s">
        <v>49</v>
      </c>
      <c r="B12" s="32" t="s">
        <v>50</v>
      </c>
    </row>
    <row r="13" spans="1:2" ht="15" thickBot="1" x14ac:dyDescent="0.4">
      <c r="A13" s="27" t="s">
        <v>51</v>
      </c>
      <c r="B13" s="33">
        <v>44896</v>
      </c>
    </row>
    <row r="14" spans="1:2" ht="15" thickBot="1" x14ac:dyDescent="0.4">
      <c r="A14" s="27" t="s">
        <v>52</v>
      </c>
      <c r="B14" s="33">
        <v>44926</v>
      </c>
    </row>
    <row r="15" spans="1:2" ht="15" thickBot="1" x14ac:dyDescent="0.4">
      <c r="A15" s="27" t="s">
        <v>53</v>
      </c>
      <c r="B15" s="33">
        <v>45303</v>
      </c>
    </row>
    <row r="16" spans="1:2" ht="15" thickBot="1" x14ac:dyDescent="0.4">
      <c r="A16" s="27" t="s">
        <v>54</v>
      </c>
      <c r="B16" s="31" t="s">
        <v>48</v>
      </c>
    </row>
    <row r="17" spans="1:6" ht="15" thickBot="1" x14ac:dyDescent="0.4">
      <c r="A17" s="27" t="s">
        <v>55</v>
      </c>
      <c r="B17" s="27" t="s">
        <v>2897</v>
      </c>
    </row>
    <row r="18" spans="1:6" ht="15" thickBot="1" x14ac:dyDescent="0.4">
      <c r="A18" s="27" t="s">
        <v>56</v>
      </c>
      <c r="B18" s="27" t="s">
        <v>57</v>
      </c>
    </row>
    <row r="20" spans="1:6" ht="15" thickBot="1" x14ac:dyDescent="0.4">
      <c r="A20" s="48" t="s">
        <v>58</v>
      </c>
      <c r="B20" s="48" t="s">
        <v>58</v>
      </c>
    </row>
    <row r="21" spans="1:6" ht="15" thickBot="1" x14ac:dyDescent="0.4">
      <c r="A21" s="27" t="s">
        <v>59</v>
      </c>
      <c r="B21" s="27" t="s">
        <v>60</v>
      </c>
    </row>
    <row r="22" spans="1:6" ht="15" thickBot="1" x14ac:dyDescent="0.4"/>
    <row r="23" spans="1:6" ht="15" thickBot="1" x14ac:dyDescent="0.4">
      <c r="A23" s="26" t="s">
        <v>61</v>
      </c>
      <c r="B23" s="26" t="s">
        <v>61</v>
      </c>
      <c r="C23" s="26" t="s">
        <v>61</v>
      </c>
      <c r="D23" s="26" t="s">
        <v>61</v>
      </c>
      <c r="E23" s="26" t="s">
        <v>62</v>
      </c>
      <c r="F23" s="26" t="s">
        <v>62</v>
      </c>
    </row>
    <row r="24" spans="1:6" ht="15" thickBot="1" x14ac:dyDescent="0.4">
      <c r="A24" s="26" t="s">
        <v>49</v>
      </c>
      <c r="B24" s="26" t="s">
        <v>49</v>
      </c>
      <c r="C24" s="26" t="s">
        <v>63</v>
      </c>
      <c r="D24" s="26" t="s">
        <v>64</v>
      </c>
      <c r="E24" s="26" t="s">
        <v>76</v>
      </c>
      <c r="F24" s="49" t="s">
        <v>77</v>
      </c>
    </row>
    <row r="25" spans="1:6" ht="15" thickBot="1" x14ac:dyDescent="0.4">
      <c r="A25" s="26" t="s">
        <v>50</v>
      </c>
      <c r="B25" s="26" t="s">
        <v>78</v>
      </c>
      <c r="C25" s="26">
        <v>103005</v>
      </c>
      <c r="D25" s="26" t="s">
        <v>79</v>
      </c>
      <c r="E25" s="34">
        <v>279776.59000000003</v>
      </c>
      <c r="F25" s="50">
        <v>279776.59000000003</v>
      </c>
    </row>
    <row r="26" spans="1:6" ht="15" thickBot="1" x14ac:dyDescent="0.4">
      <c r="A26" s="26" t="s">
        <v>50</v>
      </c>
      <c r="B26" s="26" t="s">
        <v>78</v>
      </c>
      <c r="C26" s="26">
        <v>103015</v>
      </c>
      <c r="D26" s="26" t="s">
        <v>80</v>
      </c>
      <c r="E26" s="34">
        <v>58211.68</v>
      </c>
      <c r="F26" s="50">
        <v>58211.68</v>
      </c>
    </row>
    <row r="27" spans="1:6" ht="15" thickBot="1" x14ac:dyDescent="0.4">
      <c r="A27" s="26" t="s">
        <v>50</v>
      </c>
      <c r="B27" s="26" t="s">
        <v>78</v>
      </c>
      <c r="C27" s="26">
        <v>103025</v>
      </c>
      <c r="D27" s="26" t="s">
        <v>81</v>
      </c>
      <c r="E27" s="34">
        <v>0</v>
      </c>
      <c r="F27" s="50">
        <v>0</v>
      </c>
    </row>
    <row r="28" spans="1:6" ht="15" thickBot="1" x14ac:dyDescent="0.4">
      <c r="A28" s="26" t="s">
        <v>50</v>
      </c>
      <c r="B28" s="26" t="s">
        <v>78</v>
      </c>
      <c r="C28" s="26">
        <v>103030</v>
      </c>
      <c r="D28" s="26" t="s">
        <v>82</v>
      </c>
      <c r="E28" s="34">
        <v>0</v>
      </c>
      <c r="F28" s="50">
        <v>0</v>
      </c>
    </row>
    <row r="29" spans="1:6" ht="15" thickBot="1" x14ac:dyDescent="0.4">
      <c r="A29" s="26" t="s">
        <v>50</v>
      </c>
      <c r="B29" s="26" t="s">
        <v>78</v>
      </c>
      <c r="C29" s="26">
        <v>103035</v>
      </c>
      <c r="D29" s="26" t="s">
        <v>83</v>
      </c>
      <c r="E29" s="34">
        <v>0</v>
      </c>
      <c r="F29" s="50">
        <v>0</v>
      </c>
    </row>
    <row r="30" spans="1:6" ht="15" thickBot="1" x14ac:dyDescent="0.4">
      <c r="A30" s="26" t="s">
        <v>50</v>
      </c>
      <c r="B30" s="26" t="s">
        <v>78</v>
      </c>
      <c r="C30" s="26">
        <v>103040</v>
      </c>
      <c r="D30" s="26" t="s">
        <v>84</v>
      </c>
      <c r="E30" s="34">
        <v>0</v>
      </c>
      <c r="F30" s="50">
        <v>0</v>
      </c>
    </row>
    <row r="31" spans="1:6" ht="15" thickBot="1" x14ac:dyDescent="0.4">
      <c r="A31" s="26" t="s">
        <v>50</v>
      </c>
      <c r="B31" s="26" t="s">
        <v>78</v>
      </c>
      <c r="C31" s="26">
        <v>103045</v>
      </c>
      <c r="D31" s="26" t="s">
        <v>85</v>
      </c>
      <c r="E31" s="34">
        <v>719961.65</v>
      </c>
      <c r="F31" s="50">
        <v>719961.65</v>
      </c>
    </row>
    <row r="32" spans="1:6" ht="15" thickBot="1" x14ac:dyDescent="0.4">
      <c r="A32" s="26" t="s">
        <v>50</v>
      </c>
      <c r="B32" s="26" t="s">
        <v>78</v>
      </c>
      <c r="C32" s="26">
        <v>103050</v>
      </c>
      <c r="D32" s="26" t="s">
        <v>86</v>
      </c>
      <c r="E32" s="34">
        <v>2273.3200000000002</v>
      </c>
      <c r="F32" s="50">
        <v>2273.3200000000002</v>
      </c>
    </row>
    <row r="33" spans="1:6" ht="15" thickBot="1" x14ac:dyDescent="0.4">
      <c r="A33" s="26" t="s">
        <v>50</v>
      </c>
      <c r="B33" s="26" t="s">
        <v>78</v>
      </c>
      <c r="C33" s="26">
        <v>103055</v>
      </c>
      <c r="D33" s="26" t="s">
        <v>87</v>
      </c>
      <c r="E33" s="34">
        <v>0</v>
      </c>
      <c r="F33" s="50">
        <v>0</v>
      </c>
    </row>
    <row r="34" spans="1:6" ht="15" thickBot="1" x14ac:dyDescent="0.4">
      <c r="A34" s="26" t="s">
        <v>50</v>
      </c>
      <c r="B34" s="26" t="s">
        <v>78</v>
      </c>
      <c r="C34" s="26">
        <v>103085</v>
      </c>
      <c r="D34" s="26" t="s">
        <v>88</v>
      </c>
      <c r="E34" s="34">
        <v>40.26</v>
      </c>
      <c r="F34" s="50">
        <v>40.26</v>
      </c>
    </row>
    <row r="35" spans="1:6" ht="15" thickBot="1" x14ac:dyDescent="0.4">
      <c r="A35" s="26" t="s">
        <v>50</v>
      </c>
      <c r="B35" s="26" t="s">
        <v>78</v>
      </c>
      <c r="C35" s="26">
        <v>103095</v>
      </c>
      <c r="D35" s="26" t="s">
        <v>89</v>
      </c>
      <c r="E35" s="34">
        <v>-751746.5</v>
      </c>
      <c r="F35" s="50">
        <v>-751746.5</v>
      </c>
    </row>
    <row r="36" spans="1:6" ht="15" thickBot="1" x14ac:dyDescent="0.4">
      <c r="A36" s="26" t="s">
        <v>50</v>
      </c>
      <c r="B36" s="26" t="s">
        <v>78</v>
      </c>
      <c r="C36" s="26">
        <v>103100</v>
      </c>
      <c r="D36" s="26" t="s">
        <v>90</v>
      </c>
      <c r="E36" s="34">
        <v>-5427545</v>
      </c>
      <c r="F36" s="50">
        <v>-5427545</v>
      </c>
    </row>
    <row r="37" spans="1:6" ht="15" thickBot="1" x14ac:dyDescent="0.4">
      <c r="A37" s="26" t="s">
        <v>50</v>
      </c>
      <c r="B37" s="26" t="s">
        <v>78</v>
      </c>
      <c r="C37" s="26">
        <v>103105</v>
      </c>
      <c r="D37" s="26" t="s">
        <v>91</v>
      </c>
      <c r="E37" s="34">
        <v>279506.57</v>
      </c>
      <c r="F37" s="50">
        <v>279506.57</v>
      </c>
    </row>
    <row r="38" spans="1:6" ht="15" thickBot="1" x14ac:dyDescent="0.4">
      <c r="A38" s="26" t="s">
        <v>50</v>
      </c>
      <c r="B38" s="26" t="s">
        <v>78</v>
      </c>
      <c r="C38" s="26">
        <v>103110</v>
      </c>
      <c r="D38" s="26" t="s">
        <v>92</v>
      </c>
      <c r="E38" s="34">
        <v>169.29</v>
      </c>
      <c r="F38" s="50">
        <v>169.29</v>
      </c>
    </row>
    <row r="39" spans="1:6" ht="15" thickBot="1" x14ac:dyDescent="0.4">
      <c r="A39" s="26" t="s">
        <v>50</v>
      </c>
      <c r="B39" s="26" t="s">
        <v>78</v>
      </c>
      <c r="C39" s="26">
        <v>103115</v>
      </c>
      <c r="D39" s="26" t="s">
        <v>93</v>
      </c>
      <c r="E39" s="34">
        <v>13940.48</v>
      </c>
      <c r="F39" s="50">
        <v>13940.48</v>
      </c>
    </row>
    <row r="40" spans="1:6" ht="15" thickBot="1" x14ac:dyDescent="0.4">
      <c r="A40" s="26" t="s">
        <v>50</v>
      </c>
      <c r="B40" s="26" t="s">
        <v>78</v>
      </c>
      <c r="C40" s="26">
        <v>103120</v>
      </c>
      <c r="D40" s="26" t="s">
        <v>94</v>
      </c>
      <c r="E40" s="34">
        <v>-513500.97</v>
      </c>
      <c r="F40" s="50">
        <v>-513500.97</v>
      </c>
    </row>
    <row r="41" spans="1:6" ht="15" thickBot="1" x14ac:dyDescent="0.4">
      <c r="A41" s="26" t="s">
        <v>50</v>
      </c>
      <c r="B41" s="26" t="s">
        <v>78</v>
      </c>
      <c r="C41" s="26">
        <v>103125</v>
      </c>
      <c r="D41" s="26" t="s">
        <v>95</v>
      </c>
      <c r="E41" s="34">
        <v>21713.05</v>
      </c>
      <c r="F41" s="50">
        <v>21713.05</v>
      </c>
    </row>
    <row r="42" spans="1:6" ht="15" thickBot="1" x14ac:dyDescent="0.4">
      <c r="A42" s="26" t="s">
        <v>50</v>
      </c>
      <c r="B42" s="26" t="s">
        <v>78</v>
      </c>
      <c r="C42" s="26">
        <v>103130</v>
      </c>
      <c r="D42" s="26" t="s">
        <v>96</v>
      </c>
      <c r="E42" s="34">
        <v>5815723.46</v>
      </c>
      <c r="F42" s="50">
        <v>5815723.46</v>
      </c>
    </row>
    <row r="43" spans="1:6" ht="15" thickBot="1" x14ac:dyDescent="0.4">
      <c r="A43" s="26" t="s">
        <v>50</v>
      </c>
      <c r="B43" s="26" t="s">
        <v>78</v>
      </c>
      <c r="C43" s="26">
        <v>103135</v>
      </c>
      <c r="D43" s="26" t="s">
        <v>97</v>
      </c>
      <c r="E43" s="34">
        <v>6132043.3600000003</v>
      </c>
      <c r="F43" s="50">
        <v>6132043.3600000003</v>
      </c>
    </row>
    <row r="44" spans="1:6" ht="15" thickBot="1" x14ac:dyDescent="0.4">
      <c r="A44" s="26" t="s">
        <v>50</v>
      </c>
      <c r="B44" s="26" t="s">
        <v>78</v>
      </c>
      <c r="C44" s="26">
        <v>103140</v>
      </c>
      <c r="D44" s="26" t="s">
        <v>98</v>
      </c>
      <c r="E44" s="34">
        <v>352322.19</v>
      </c>
      <c r="F44" s="50">
        <v>352322.19</v>
      </c>
    </row>
    <row r="45" spans="1:6" ht="15" thickBot="1" x14ac:dyDescent="0.4">
      <c r="A45" s="26" t="s">
        <v>50</v>
      </c>
      <c r="B45" s="26" t="s">
        <v>78</v>
      </c>
      <c r="C45" s="26">
        <v>103145</v>
      </c>
      <c r="D45" s="26" t="s">
        <v>99</v>
      </c>
      <c r="E45" s="34">
        <v>4532548.59</v>
      </c>
      <c r="F45" s="50">
        <v>4532548.59</v>
      </c>
    </row>
    <row r="46" spans="1:6" ht="15" thickBot="1" x14ac:dyDescent="0.4">
      <c r="A46" s="26" t="s">
        <v>50</v>
      </c>
      <c r="B46" s="26" t="s">
        <v>78</v>
      </c>
      <c r="C46" s="26">
        <v>103155</v>
      </c>
      <c r="D46" s="26" t="s">
        <v>100</v>
      </c>
      <c r="E46" s="34">
        <v>1860.44</v>
      </c>
      <c r="F46" s="50">
        <v>1860.44</v>
      </c>
    </row>
    <row r="47" spans="1:6" ht="15" thickBot="1" x14ac:dyDescent="0.4">
      <c r="A47" s="26" t="s">
        <v>50</v>
      </c>
      <c r="B47" s="26" t="s">
        <v>78</v>
      </c>
      <c r="C47" s="26">
        <v>103160</v>
      </c>
      <c r="D47" s="26" t="s">
        <v>101</v>
      </c>
      <c r="E47" s="34">
        <v>300</v>
      </c>
      <c r="F47" s="50">
        <v>300</v>
      </c>
    </row>
    <row r="48" spans="1:6" ht="15" thickBot="1" x14ac:dyDescent="0.4">
      <c r="A48" s="26" t="s">
        <v>50</v>
      </c>
      <c r="B48" s="26" t="s">
        <v>78</v>
      </c>
      <c r="C48" s="26">
        <v>103165</v>
      </c>
      <c r="D48" s="26" t="s">
        <v>102</v>
      </c>
      <c r="E48" s="34">
        <v>25000</v>
      </c>
      <c r="F48" s="50">
        <v>25000</v>
      </c>
    </row>
    <row r="49" spans="1:6" ht="15" thickBot="1" x14ac:dyDescent="0.4">
      <c r="A49" s="26" t="s">
        <v>50</v>
      </c>
      <c r="B49" s="26" t="s">
        <v>78</v>
      </c>
      <c r="C49" s="26">
        <v>103170</v>
      </c>
      <c r="D49" s="26" t="s">
        <v>103</v>
      </c>
      <c r="E49" s="34">
        <v>1900</v>
      </c>
      <c r="F49" s="50">
        <v>1900</v>
      </c>
    </row>
    <row r="50" spans="1:6" ht="15" thickBot="1" x14ac:dyDescent="0.4">
      <c r="A50" s="26" t="s">
        <v>50</v>
      </c>
      <c r="B50" s="26" t="s">
        <v>78</v>
      </c>
      <c r="C50" s="26">
        <v>103175</v>
      </c>
      <c r="D50" s="26" t="s">
        <v>103</v>
      </c>
      <c r="E50" s="34">
        <v>3000</v>
      </c>
      <c r="F50" s="50">
        <v>3000</v>
      </c>
    </row>
    <row r="51" spans="1:6" ht="15" thickBot="1" x14ac:dyDescent="0.4">
      <c r="A51" s="26" t="s">
        <v>50</v>
      </c>
      <c r="B51" s="26" t="s">
        <v>78</v>
      </c>
      <c r="C51" s="26">
        <v>103180</v>
      </c>
      <c r="D51" s="26" t="s">
        <v>104</v>
      </c>
      <c r="E51" s="34">
        <v>5000</v>
      </c>
      <c r="F51" s="50">
        <v>5000</v>
      </c>
    </row>
    <row r="52" spans="1:6" ht="15" thickBot="1" x14ac:dyDescent="0.4">
      <c r="A52" s="26" t="s">
        <v>50</v>
      </c>
      <c r="B52" s="26" t="s">
        <v>78</v>
      </c>
      <c r="C52" s="26">
        <v>103190</v>
      </c>
      <c r="D52" s="26" t="s">
        <v>105</v>
      </c>
      <c r="E52" s="34">
        <v>169000</v>
      </c>
      <c r="F52" s="50">
        <v>169000</v>
      </c>
    </row>
    <row r="53" spans="1:6" ht="15" thickBot="1" x14ac:dyDescent="0.4">
      <c r="A53" s="26" t="s">
        <v>50</v>
      </c>
      <c r="B53" s="26" t="s">
        <v>78</v>
      </c>
      <c r="C53" s="26">
        <v>106004</v>
      </c>
      <c r="D53" s="26" t="s">
        <v>106</v>
      </c>
      <c r="E53" s="34">
        <v>-9766.5499999999993</v>
      </c>
      <c r="F53" s="50">
        <v>-9766.5499999999993</v>
      </c>
    </row>
    <row r="54" spans="1:6" ht="15" thickBot="1" x14ac:dyDescent="0.4">
      <c r="A54" s="26" t="s">
        <v>50</v>
      </c>
      <c r="B54" s="26" t="s">
        <v>78</v>
      </c>
      <c r="C54" s="26">
        <v>106005</v>
      </c>
      <c r="D54" s="26" t="s">
        <v>107</v>
      </c>
      <c r="E54" s="34">
        <v>75068108.840000004</v>
      </c>
      <c r="F54" s="50">
        <v>75068108.840000004</v>
      </c>
    </row>
    <row r="55" spans="1:6" ht="15" thickBot="1" x14ac:dyDescent="0.4">
      <c r="A55" s="26" t="s">
        <v>50</v>
      </c>
      <c r="B55" s="26" t="s">
        <v>78</v>
      </c>
      <c r="C55" s="26">
        <v>106010</v>
      </c>
      <c r="D55" s="26" t="s">
        <v>108</v>
      </c>
      <c r="E55" s="34">
        <v>-58898.42</v>
      </c>
      <c r="F55" s="50">
        <v>-58898.42</v>
      </c>
    </row>
    <row r="56" spans="1:6" ht="15" thickBot="1" x14ac:dyDescent="0.4">
      <c r="A56" s="26" t="s">
        <v>50</v>
      </c>
      <c r="B56" s="26" t="s">
        <v>78</v>
      </c>
      <c r="C56" s="26">
        <v>106015</v>
      </c>
      <c r="D56" s="26" t="s">
        <v>109</v>
      </c>
      <c r="E56" s="34">
        <v>4222946.3600000003</v>
      </c>
      <c r="F56" s="50">
        <v>4222946.3600000003</v>
      </c>
    </row>
    <row r="57" spans="1:6" ht="15" thickBot="1" x14ac:dyDescent="0.4">
      <c r="A57" s="26" t="s">
        <v>50</v>
      </c>
      <c r="B57" s="26" t="s">
        <v>78</v>
      </c>
      <c r="C57" s="26">
        <v>106020</v>
      </c>
      <c r="D57" s="26" t="s">
        <v>110</v>
      </c>
      <c r="E57" s="34">
        <v>41630684.950000003</v>
      </c>
      <c r="F57" s="50">
        <v>41630684.950000003</v>
      </c>
    </row>
    <row r="58" spans="1:6" ht="15" thickBot="1" x14ac:dyDescent="0.4">
      <c r="A58" s="26" t="s">
        <v>50</v>
      </c>
      <c r="B58" s="26" t="s">
        <v>78</v>
      </c>
      <c r="C58" s="26">
        <v>106025</v>
      </c>
      <c r="D58" s="26" t="s">
        <v>111</v>
      </c>
      <c r="E58" s="34">
        <v>5014645.9400000004</v>
      </c>
      <c r="F58" s="50">
        <v>5014645.9400000004</v>
      </c>
    </row>
    <row r="59" spans="1:6" ht="15" thickBot="1" x14ac:dyDescent="0.4">
      <c r="A59" s="26" t="s">
        <v>50</v>
      </c>
      <c r="B59" s="26" t="s">
        <v>78</v>
      </c>
      <c r="C59" s="26">
        <v>106030</v>
      </c>
      <c r="D59" s="26" t="s">
        <v>112</v>
      </c>
      <c r="E59" s="34">
        <v>2182167.7999999998</v>
      </c>
      <c r="F59" s="50">
        <v>2182167.7999999998</v>
      </c>
    </row>
    <row r="60" spans="1:6" ht="15" thickBot="1" x14ac:dyDescent="0.4">
      <c r="A60" s="26" t="s">
        <v>50</v>
      </c>
      <c r="B60" s="26" t="s">
        <v>78</v>
      </c>
      <c r="C60" s="26">
        <v>106035</v>
      </c>
      <c r="D60" s="26" t="s">
        <v>113</v>
      </c>
      <c r="E60" s="34">
        <v>5286020.62</v>
      </c>
      <c r="F60" s="50">
        <v>5286020.62</v>
      </c>
    </row>
    <row r="61" spans="1:6" ht="15" thickBot="1" x14ac:dyDescent="0.4">
      <c r="A61" s="26" t="s">
        <v>50</v>
      </c>
      <c r="B61" s="26" t="s">
        <v>78</v>
      </c>
      <c r="C61" s="26">
        <v>106040</v>
      </c>
      <c r="D61" s="26" t="s">
        <v>114</v>
      </c>
      <c r="E61" s="34">
        <v>469294.38</v>
      </c>
      <c r="F61" s="50">
        <v>469294.38</v>
      </c>
    </row>
    <row r="62" spans="1:6" ht="15" thickBot="1" x14ac:dyDescent="0.4">
      <c r="A62" s="26" t="s">
        <v>50</v>
      </c>
      <c r="B62" s="26" t="s">
        <v>78</v>
      </c>
      <c r="C62" s="26">
        <v>106041</v>
      </c>
      <c r="D62" s="26" t="s">
        <v>115</v>
      </c>
      <c r="E62" s="34">
        <v>0</v>
      </c>
      <c r="F62" s="50">
        <v>0</v>
      </c>
    </row>
    <row r="63" spans="1:6" ht="15" thickBot="1" x14ac:dyDescent="0.4">
      <c r="A63" s="26" t="s">
        <v>50</v>
      </c>
      <c r="B63" s="26" t="s">
        <v>78</v>
      </c>
      <c r="C63" s="26">
        <v>106045</v>
      </c>
      <c r="D63" s="26" t="s">
        <v>116</v>
      </c>
      <c r="E63" s="34">
        <v>18788.59</v>
      </c>
      <c r="F63" s="50">
        <v>18788.59</v>
      </c>
    </row>
    <row r="64" spans="1:6" ht="15" thickBot="1" x14ac:dyDescent="0.4">
      <c r="A64" s="26" t="s">
        <v>50</v>
      </c>
      <c r="B64" s="26" t="s">
        <v>78</v>
      </c>
      <c r="C64" s="26">
        <v>106050</v>
      </c>
      <c r="D64" s="26" t="s">
        <v>117</v>
      </c>
      <c r="E64" s="34">
        <v>16374202.640000001</v>
      </c>
      <c r="F64" s="50">
        <v>16374202.640000001</v>
      </c>
    </row>
    <row r="65" spans="1:6" ht="15" thickBot="1" x14ac:dyDescent="0.4">
      <c r="A65" s="26" t="s">
        <v>50</v>
      </c>
      <c r="B65" s="26" t="s">
        <v>78</v>
      </c>
      <c r="C65" s="26">
        <v>106055</v>
      </c>
      <c r="D65" s="26" t="s">
        <v>118</v>
      </c>
      <c r="E65" s="34">
        <v>10866346.52</v>
      </c>
      <c r="F65" s="50">
        <v>10866346.52</v>
      </c>
    </row>
    <row r="66" spans="1:6" ht="15" thickBot="1" x14ac:dyDescent="0.4">
      <c r="A66" s="26" t="s">
        <v>50</v>
      </c>
      <c r="B66" s="26" t="s">
        <v>78</v>
      </c>
      <c r="C66" s="26">
        <v>106075</v>
      </c>
      <c r="D66" s="26" t="s">
        <v>119</v>
      </c>
      <c r="E66" s="34">
        <v>223.35</v>
      </c>
      <c r="F66" s="50">
        <v>223.35</v>
      </c>
    </row>
    <row r="67" spans="1:6" ht="15" thickBot="1" x14ac:dyDescent="0.4">
      <c r="A67" s="26" t="s">
        <v>50</v>
      </c>
      <c r="B67" s="26" t="s">
        <v>78</v>
      </c>
      <c r="C67" s="26">
        <v>106080</v>
      </c>
      <c r="D67" s="26" t="s">
        <v>120</v>
      </c>
      <c r="E67" s="34">
        <v>-1376.33</v>
      </c>
      <c r="F67" s="50">
        <v>-1376.33</v>
      </c>
    </row>
    <row r="68" spans="1:6" ht="15" thickBot="1" x14ac:dyDescent="0.4">
      <c r="A68" s="26" t="s">
        <v>50</v>
      </c>
      <c r="B68" s="26" t="s">
        <v>78</v>
      </c>
      <c r="C68" s="26">
        <v>106085</v>
      </c>
      <c r="D68" s="26" t="s">
        <v>121</v>
      </c>
      <c r="E68" s="34">
        <v>673634.55</v>
      </c>
      <c r="F68" s="50">
        <v>673634.55</v>
      </c>
    </row>
    <row r="69" spans="1:6" ht="15" thickBot="1" x14ac:dyDescent="0.4">
      <c r="A69" s="26" t="s">
        <v>50</v>
      </c>
      <c r="B69" s="26" t="s">
        <v>78</v>
      </c>
      <c r="C69" s="26">
        <v>106090</v>
      </c>
      <c r="D69" s="26" t="s">
        <v>122</v>
      </c>
      <c r="E69" s="34">
        <v>298884.71999999997</v>
      </c>
      <c r="F69" s="50">
        <v>298884.71999999997</v>
      </c>
    </row>
    <row r="70" spans="1:6" ht="15" thickBot="1" x14ac:dyDescent="0.4">
      <c r="A70" s="26" t="s">
        <v>50</v>
      </c>
      <c r="B70" s="26" t="s">
        <v>78</v>
      </c>
      <c r="C70" s="26">
        <v>106095</v>
      </c>
      <c r="D70" s="26" t="s">
        <v>123</v>
      </c>
      <c r="E70" s="34">
        <v>93286.56</v>
      </c>
      <c r="F70" s="50">
        <v>93286.56</v>
      </c>
    </row>
    <row r="71" spans="1:6" ht="15" thickBot="1" x14ac:dyDescent="0.4">
      <c r="A71" s="26" t="s">
        <v>50</v>
      </c>
      <c r="B71" s="26" t="s">
        <v>78</v>
      </c>
      <c r="C71" s="26">
        <v>106097</v>
      </c>
      <c r="D71" s="26" t="s">
        <v>124</v>
      </c>
      <c r="E71" s="34">
        <v>47098.62</v>
      </c>
      <c r="F71" s="50">
        <v>47098.62</v>
      </c>
    </row>
    <row r="72" spans="1:6" ht="15" thickBot="1" x14ac:dyDescent="0.4">
      <c r="A72" s="26" t="s">
        <v>50</v>
      </c>
      <c r="B72" s="26" t="s">
        <v>78</v>
      </c>
      <c r="C72" s="26">
        <v>106100</v>
      </c>
      <c r="D72" s="26" t="s">
        <v>125</v>
      </c>
      <c r="E72" s="34">
        <v>1127.06</v>
      </c>
      <c r="F72" s="50">
        <v>1127.06</v>
      </c>
    </row>
    <row r="73" spans="1:6" ht="15" thickBot="1" x14ac:dyDescent="0.4">
      <c r="A73" s="26" t="s">
        <v>50</v>
      </c>
      <c r="B73" s="26" t="s">
        <v>78</v>
      </c>
      <c r="C73" s="26">
        <v>109005</v>
      </c>
      <c r="D73" s="26" t="s">
        <v>127</v>
      </c>
      <c r="E73" s="34">
        <v>89024996.459999993</v>
      </c>
      <c r="F73" s="50">
        <v>89024996.459999993</v>
      </c>
    </row>
    <row r="74" spans="1:6" ht="15" thickBot="1" x14ac:dyDescent="0.4">
      <c r="A74" s="26" t="s">
        <v>50</v>
      </c>
      <c r="B74" s="26" t="s">
        <v>78</v>
      </c>
      <c r="C74" s="26">
        <v>109010</v>
      </c>
      <c r="D74" s="26" t="s">
        <v>2837</v>
      </c>
      <c r="E74" s="34">
        <v>-1543216.98</v>
      </c>
      <c r="F74" s="50">
        <v>-1543216.98</v>
      </c>
    </row>
    <row r="75" spans="1:6" ht="15" thickBot="1" x14ac:dyDescent="0.4">
      <c r="A75" s="26" t="s">
        <v>50</v>
      </c>
      <c r="B75" s="26" t="s">
        <v>78</v>
      </c>
      <c r="C75" s="26">
        <v>112005</v>
      </c>
      <c r="D75" s="26" t="s">
        <v>128</v>
      </c>
      <c r="E75" s="34">
        <v>772038.04</v>
      </c>
      <c r="F75" s="50">
        <v>772038.04</v>
      </c>
    </row>
    <row r="76" spans="1:6" ht="15" thickBot="1" x14ac:dyDescent="0.4">
      <c r="A76" s="26" t="s">
        <v>50</v>
      </c>
      <c r="B76" s="26" t="s">
        <v>78</v>
      </c>
      <c r="C76" s="26">
        <v>112007</v>
      </c>
      <c r="D76" s="26" t="s">
        <v>129</v>
      </c>
      <c r="E76" s="34">
        <v>-137860.35999999999</v>
      </c>
      <c r="F76" s="50">
        <v>-137860.35999999999</v>
      </c>
    </row>
    <row r="77" spans="1:6" ht="15" thickBot="1" x14ac:dyDescent="0.4">
      <c r="A77" s="26" t="s">
        <v>50</v>
      </c>
      <c r="B77" s="26" t="s">
        <v>78</v>
      </c>
      <c r="C77" s="26">
        <v>115005</v>
      </c>
      <c r="D77" s="26" t="s">
        <v>130</v>
      </c>
      <c r="E77" s="34">
        <v>137693.84</v>
      </c>
      <c r="F77" s="50">
        <v>137693.84</v>
      </c>
    </row>
    <row r="78" spans="1:6" ht="15" thickBot="1" x14ac:dyDescent="0.4">
      <c r="A78" s="26" t="s">
        <v>50</v>
      </c>
      <c r="B78" s="26" t="s">
        <v>78</v>
      </c>
      <c r="C78" s="26">
        <v>115007</v>
      </c>
      <c r="D78" s="26" t="s">
        <v>131</v>
      </c>
      <c r="E78" s="34">
        <v>-96182.03</v>
      </c>
      <c r="F78" s="50">
        <v>-96182.03</v>
      </c>
    </row>
    <row r="79" spans="1:6" ht="15" thickBot="1" x14ac:dyDescent="0.4">
      <c r="A79" s="26" t="s">
        <v>50</v>
      </c>
      <c r="B79" s="26" t="s">
        <v>78</v>
      </c>
      <c r="C79" s="26">
        <v>115305</v>
      </c>
      <c r="D79" s="26" t="s">
        <v>132</v>
      </c>
      <c r="E79" s="34">
        <v>0</v>
      </c>
      <c r="F79" s="50">
        <v>0</v>
      </c>
    </row>
    <row r="80" spans="1:6" ht="15" thickBot="1" x14ac:dyDescent="0.4">
      <c r="A80" s="26" t="s">
        <v>50</v>
      </c>
      <c r="B80" s="26" t="s">
        <v>78</v>
      </c>
      <c r="C80" s="26">
        <v>118005</v>
      </c>
      <c r="D80" s="26" t="s">
        <v>133</v>
      </c>
      <c r="E80" s="34">
        <v>-2156365.15</v>
      </c>
      <c r="F80" s="50">
        <v>-2156365.15</v>
      </c>
    </row>
    <row r="81" spans="1:6" ht="15" thickBot="1" x14ac:dyDescent="0.4">
      <c r="A81" s="26" t="s">
        <v>50</v>
      </c>
      <c r="B81" s="26" t="s">
        <v>78</v>
      </c>
      <c r="C81" s="26">
        <v>118010</v>
      </c>
      <c r="D81" s="26" t="s">
        <v>134</v>
      </c>
      <c r="E81" s="34">
        <v>-399769.88</v>
      </c>
      <c r="F81" s="50">
        <v>-399769.88</v>
      </c>
    </row>
    <row r="82" spans="1:6" ht="15" thickBot="1" x14ac:dyDescent="0.4">
      <c r="A82" s="26" t="s">
        <v>50</v>
      </c>
      <c r="B82" s="26" t="s">
        <v>78</v>
      </c>
      <c r="C82" s="26">
        <v>118015</v>
      </c>
      <c r="D82" s="26" t="s">
        <v>135</v>
      </c>
      <c r="E82" s="34">
        <v>-101484.91</v>
      </c>
      <c r="F82" s="50">
        <v>-101484.91</v>
      </c>
    </row>
    <row r="83" spans="1:6" ht="15" thickBot="1" x14ac:dyDescent="0.4">
      <c r="A83" s="26" t="s">
        <v>50</v>
      </c>
      <c r="B83" s="26" t="s">
        <v>78</v>
      </c>
      <c r="C83" s="26">
        <v>118020</v>
      </c>
      <c r="D83" s="26" t="s">
        <v>136</v>
      </c>
      <c r="E83" s="34">
        <v>-86475.02</v>
      </c>
      <c r="F83" s="50">
        <v>-86475.02</v>
      </c>
    </row>
    <row r="84" spans="1:6" ht="15" thickBot="1" x14ac:dyDescent="0.4">
      <c r="A84" s="26" t="s">
        <v>50</v>
      </c>
      <c r="B84" s="26" t="s">
        <v>78</v>
      </c>
      <c r="C84" s="26">
        <v>118025</v>
      </c>
      <c r="D84" s="26" t="s">
        <v>137</v>
      </c>
      <c r="E84" s="34">
        <v>-84672.83</v>
      </c>
      <c r="F84" s="50">
        <v>-84672.83</v>
      </c>
    </row>
    <row r="85" spans="1:6" ht="15" thickBot="1" x14ac:dyDescent="0.4">
      <c r="A85" s="26" t="s">
        <v>50</v>
      </c>
      <c r="B85" s="26" t="s">
        <v>78</v>
      </c>
      <c r="C85" s="26">
        <v>118030</v>
      </c>
      <c r="D85" s="26" t="s">
        <v>138</v>
      </c>
      <c r="E85" s="34">
        <v>1496.93</v>
      </c>
      <c r="F85" s="50">
        <v>1496.93</v>
      </c>
    </row>
    <row r="86" spans="1:6" ht="15" thickBot="1" x14ac:dyDescent="0.4">
      <c r="A86" s="26" t="s">
        <v>50</v>
      </c>
      <c r="B86" s="26" t="s">
        <v>78</v>
      </c>
      <c r="C86" s="26">
        <v>118035</v>
      </c>
      <c r="D86" s="26" t="s">
        <v>139</v>
      </c>
      <c r="E86" s="34">
        <v>-251893.83</v>
      </c>
      <c r="F86" s="50">
        <v>-251893.83</v>
      </c>
    </row>
    <row r="87" spans="1:6" ht="15" thickBot="1" x14ac:dyDescent="0.4">
      <c r="A87" s="26" t="s">
        <v>50</v>
      </c>
      <c r="B87" s="26" t="s">
        <v>78</v>
      </c>
      <c r="C87" s="26">
        <v>121005</v>
      </c>
      <c r="D87" s="26" t="s">
        <v>140</v>
      </c>
      <c r="E87" s="34">
        <v>72031564.450000003</v>
      </c>
      <c r="F87" s="50">
        <v>72031564.450000003</v>
      </c>
    </row>
    <row r="88" spans="1:6" ht="15" thickBot="1" x14ac:dyDescent="0.4">
      <c r="A88" s="26" t="s">
        <v>50</v>
      </c>
      <c r="B88" s="26" t="s">
        <v>78</v>
      </c>
      <c r="C88" s="26">
        <v>121010</v>
      </c>
      <c r="D88" s="26" t="s">
        <v>141</v>
      </c>
      <c r="E88" s="34">
        <v>2208426</v>
      </c>
      <c r="F88" s="50">
        <v>2208426</v>
      </c>
    </row>
    <row r="89" spans="1:6" ht="15" thickBot="1" x14ac:dyDescent="0.4">
      <c r="A89" s="26" t="s">
        <v>50</v>
      </c>
      <c r="B89" s="26" t="s">
        <v>78</v>
      </c>
      <c r="C89" s="26">
        <v>121015</v>
      </c>
      <c r="D89" s="26" t="s">
        <v>142</v>
      </c>
      <c r="E89" s="34">
        <v>7391828.2300000004</v>
      </c>
      <c r="F89" s="50">
        <v>7391828.2300000004</v>
      </c>
    </row>
    <row r="90" spans="1:6" ht="15" thickBot="1" x14ac:dyDescent="0.4">
      <c r="A90" s="26" t="s">
        <v>50</v>
      </c>
      <c r="B90" s="26" t="s">
        <v>78</v>
      </c>
      <c r="C90" s="26">
        <v>121205</v>
      </c>
      <c r="D90" s="26" t="s">
        <v>143</v>
      </c>
      <c r="E90" s="34">
        <v>7131059</v>
      </c>
      <c r="F90" s="50">
        <v>7131059</v>
      </c>
    </row>
    <row r="91" spans="1:6" ht="15" thickBot="1" x14ac:dyDescent="0.4">
      <c r="A91" s="26" t="s">
        <v>50</v>
      </c>
      <c r="B91" s="26" t="s">
        <v>78</v>
      </c>
      <c r="C91" s="26">
        <v>121405</v>
      </c>
      <c r="D91" s="26" t="s">
        <v>144</v>
      </c>
      <c r="E91" s="34">
        <v>26115266.690000001</v>
      </c>
      <c r="F91" s="50">
        <v>26115266.690000001</v>
      </c>
    </row>
    <row r="92" spans="1:6" ht="15" thickBot="1" x14ac:dyDescent="0.4">
      <c r="A92" s="26" t="s">
        <v>50</v>
      </c>
      <c r="B92" s="26" t="s">
        <v>78</v>
      </c>
      <c r="C92" s="26">
        <v>121410</v>
      </c>
      <c r="D92" s="26" t="s">
        <v>145</v>
      </c>
      <c r="E92" s="34">
        <v>2612260</v>
      </c>
      <c r="F92" s="50">
        <v>2612260</v>
      </c>
    </row>
    <row r="93" spans="1:6" ht="15" thickBot="1" x14ac:dyDescent="0.4">
      <c r="A93" s="26" t="s">
        <v>50</v>
      </c>
      <c r="B93" s="26" t="s">
        <v>78</v>
      </c>
      <c r="C93" s="26">
        <v>121415</v>
      </c>
      <c r="D93" s="26" t="s">
        <v>146</v>
      </c>
      <c r="E93" s="34">
        <v>0</v>
      </c>
      <c r="F93" s="50">
        <v>0</v>
      </c>
    </row>
    <row r="94" spans="1:6" ht="15" thickBot="1" x14ac:dyDescent="0.4">
      <c r="A94" s="26" t="s">
        <v>50</v>
      </c>
      <c r="B94" s="26" t="s">
        <v>78</v>
      </c>
      <c r="C94" s="26">
        <v>124005</v>
      </c>
      <c r="D94" s="26" t="s">
        <v>147</v>
      </c>
      <c r="E94" s="34">
        <v>192557126.19</v>
      </c>
      <c r="F94" s="50">
        <v>192557126.19</v>
      </c>
    </row>
    <row r="95" spans="1:6" ht="15" thickBot="1" x14ac:dyDescent="0.4">
      <c r="A95" s="26" t="s">
        <v>50</v>
      </c>
      <c r="B95" s="26" t="s">
        <v>78</v>
      </c>
      <c r="C95" s="26">
        <v>124010</v>
      </c>
      <c r="D95" s="26" t="s">
        <v>148</v>
      </c>
      <c r="E95" s="34">
        <v>1264521</v>
      </c>
      <c r="F95" s="50">
        <v>1264521</v>
      </c>
    </row>
    <row r="96" spans="1:6" ht="15" thickBot="1" x14ac:dyDescent="0.4">
      <c r="A96" s="26" t="s">
        <v>50</v>
      </c>
      <c r="B96" s="26" t="s">
        <v>78</v>
      </c>
      <c r="C96" s="26">
        <v>124015</v>
      </c>
      <c r="D96" s="26" t="s">
        <v>149</v>
      </c>
      <c r="E96" s="34">
        <v>414825</v>
      </c>
      <c r="F96" s="50">
        <v>414825</v>
      </c>
    </row>
    <row r="97" spans="1:6" ht="15" thickBot="1" x14ac:dyDescent="0.4">
      <c r="A97" s="26" t="s">
        <v>50</v>
      </c>
      <c r="B97" s="26" t="s">
        <v>78</v>
      </c>
      <c r="C97" s="26">
        <v>127005</v>
      </c>
      <c r="D97" s="26" t="s">
        <v>150</v>
      </c>
      <c r="E97" s="34">
        <v>54454140.579999998</v>
      </c>
      <c r="F97" s="50">
        <v>54454140.579999998</v>
      </c>
    </row>
    <row r="98" spans="1:6" ht="15" thickBot="1" x14ac:dyDescent="0.4">
      <c r="A98" s="26" t="s">
        <v>50</v>
      </c>
      <c r="B98" s="26" t="s">
        <v>78</v>
      </c>
      <c r="C98" s="26">
        <v>127015</v>
      </c>
      <c r="D98" s="26" t="s">
        <v>151</v>
      </c>
      <c r="E98" s="34">
        <v>5290819.3</v>
      </c>
      <c r="F98" s="50">
        <v>5290819.3</v>
      </c>
    </row>
    <row r="99" spans="1:6" ht="15" thickBot="1" x14ac:dyDescent="0.4">
      <c r="A99" s="26" t="s">
        <v>50</v>
      </c>
      <c r="B99" s="26" t="s">
        <v>78</v>
      </c>
      <c r="C99" s="26">
        <v>127020</v>
      </c>
      <c r="D99" s="26" t="s">
        <v>152</v>
      </c>
      <c r="E99" s="34">
        <v>1758204.59</v>
      </c>
      <c r="F99" s="50">
        <v>1758204.59</v>
      </c>
    </row>
    <row r="100" spans="1:6" ht="15" thickBot="1" x14ac:dyDescent="0.4">
      <c r="A100" s="26" t="s">
        <v>50</v>
      </c>
      <c r="B100" s="26" t="s">
        <v>78</v>
      </c>
      <c r="C100" s="26">
        <v>127025</v>
      </c>
      <c r="D100" s="26" t="s">
        <v>153</v>
      </c>
      <c r="E100" s="34">
        <v>4593640.46</v>
      </c>
      <c r="F100" s="50">
        <v>4593640.46</v>
      </c>
    </row>
    <row r="101" spans="1:6" ht="15" thickBot="1" x14ac:dyDescent="0.4">
      <c r="A101" s="26" t="s">
        <v>50</v>
      </c>
      <c r="B101" s="26" t="s">
        <v>78</v>
      </c>
      <c r="C101" s="26">
        <v>127030</v>
      </c>
      <c r="D101" s="26" t="s">
        <v>154</v>
      </c>
      <c r="E101" s="34">
        <v>-4222946.3600000003</v>
      </c>
      <c r="F101" s="50">
        <v>-4222946.3600000003</v>
      </c>
    </row>
    <row r="102" spans="1:6" ht="15" thickBot="1" x14ac:dyDescent="0.4">
      <c r="A102" s="26" t="s">
        <v>50</v>
      </c>
      <c r="B102" s="26" t="s">
        <v>78</v>
      </c>
      <c r="C102" s="26">
        <v>127220</v>
      </c>
      <c r="D102" s="26" t="s">
        <v>155</v>
      </c>
      <c r="E102" s="34">
        <v>21221610.640000001</v>
      </c>
      <c r="F102" s="50">
        <v>21221610.640000001</v>
      </c>
    </row>
    <row r="103" spans="1:6" ht="15" thickBot="1" x14ac:dyDescent="0.4">
      <c r="A103" s="26" t="s">
        <v>50</v>
      </c>
      <c r="B103" s="26" t="s">
        <v>78</v>
      </c>
      <c r="C103" s="26">
        <v>127221</v>
      </c>
      <c r="D103" s="26" t="s">
        <v>156</v>
      </c>
      <c r="E103" s="34">
        <v>0</v>
      </c>
      <c r="F103" s="50">
        <v>0</v>
      </c>
    </row>
    <row r="104" spans="1:6" ht="15" thickBot="1" x14ac:dyDescent="0.4">
      <c r="A104" s="26" t="s">
        <v>50</v>
      </c>
      <c r="B104" s="26" t="s">
        <v>78</v>
      </c>
      <c r="C104" s="26">
        <v>127225</v>
      </c>
      <c r="D104" s="26" t="s">
        <v>157</v>
      </c>
      <c r="E104" s="34">
        <v>1184949.01</v>
      </c>
      <c r="F104" s="50">
        <v>1184949.01</v>
      </c>
    </row>
    <row r="105" spans="1:6" ht="15" thickBot="1" x14ac:dyDescent="0.4">
      <c r="A105" s="26" t="s">
        <v>50</v>
      </c>
      <c r="B105" s="26" t="s">
        <v>78</v>
      </c>
      <c r="C105" s="26">
        <v>127230</v>
      </c>
      <c r="D105" s="26" t="s">
        <v>158</v>
      </c>
      <c r="E105" s="34">
        <v>0</v>
      </c>
      <c r="F105" s="50">
        <v>0</v>
      </c>
    </row>
    <row r="106" spans="1:6" ht="15" thickBot="1" x14ac:dyDescent="0.4">
      <c r="A106" s="26" t="s">
        <v>50</v>
      </c>
      <c r="B106" s="26" t="s">
        <v>78</v>
      </c>
      <c r="C106" s="26">
        <v>127235</v>
      </c>
      <c r="D106" s="26" t="s">
        <v>159</v>
      </c>
      <c r="E106" s="34">
        <v>1877.02</v>
      </c>
      <c r="F106" s="50">
        <v>1877.02</v>
      </c>
    </row>
    <row r="107" spans="1:6" ht="15" thickBot="1" x14ac:dyDescent="0.4">
      <c r="A107" s="26" t="s">
        <v>50</v>
      </c>
      <c r="B107" s="26" t="s">
        <v>78</v>
      </c>
      <c r="C107" s="26">
        <v>127240</v>
      </c>
      <c r="D107" s="26" t="s">
        <v>160</v>
      </c>
      <c r="E107" s="34">
        <v>-100000</v>
      </c>
      <c r="F107" s="50">
        <v>-100000</v>
      </c>
    </row>
    <row r="108" spans="1:6" ht="15" thickBot="1" x14ac:dyDescent="0.4">
      <c r="A108" s="26" t="s">
        <v>50</v>
      </c>
      <c r="B108" s="26" t="s">
        <v>78</v>
      </c>
      <c r="C108" s="26">
        <v>127245</v>
      </c>
      <c r="D108" s="26" t="s">
        <v>161</v>
      </c>
      <c r="E108" s="34">
        <v>206166.53</v>
      </c>
      <c r="F108" s="50">
        <v>206166.53</v>
      </c>
    </row>
    <row r="109" spans="1:6" ht="15" thickBot="1" x14ac:dyDescent="0.4">
      <c r="A109" s="26" t="s">
        <v>50</v>
      </c>
      <c r="B109" s="26" t="s">
        <v>78</v>
      </c>
      <c r="C109" s="26">
        <v>127255</v>
      </c>
      <c r="D109" s="26" t="s">
        <v>162</v>
      </c>
      <c r="E109" s="34">
        <v>55275.8</v>
      </c>
      <c r="F109" s="50">
        <v>55275.8</v>
      </c>
    </row>
    <row r="110" spans="1:6" ht="15" thickBot="1" x14ac:dyDescent="0.4">
      <c r="A110" s="26" t="s">
        <v>50</v>
      </c>
      <c r="B110" s="26" t="s">
        <v>78</v>
      </c>
      <c r="C110" s="26">
        <v>127260</v>
      </c>
      <c r="D110" s="26" t="s">
        <v>163</v>
      </c>
      <c r="E110" s="34">
        <v>59177.38</v>
      </c>
      <c r="F110" s="50">
        <v>59177.38</v>
      </c>
    </row>
    <row r="111" spans="1:6" ht="15" thickBot="1" x14ac:dyDescent="0.4">
      <c r="A111" s="26" t="s">
        <v>50</v>
      </c>
      <c r="B111" s="26" t="s">
        <v>78</v>
      </c>
      <c r="C111" s="26">
        <v>127505</v>
      </c>
      <c r="D111" s="26" t="s">
        <v>164</v>
      </c>
      <c r="E111" s="34">
        <v>1319336.01</v>
      </c>
      <c r="F111" s="50">
        <v>1319336.01</v>
      </c>
    </row>
    <row r="112" spans="1:6" ht="15" thickBot="1" x14ac:dyDescent="0.4">
      <c r="A112" s="26" t="s">
        <v>50</v>
      </c>
      <c r="B112" s="26" t="s">
        <v>78</v>
      </c>
      <c r="C112" s="26">
        <v>127510</v>
      </c>
      <c r="D112" s="26" t="s">
        <v>165</v>
      </c>
      <c r="E112" s="34">
        <v>240000</v>
      </c>
      <c r="F112" s="50">
        <v>240000</v>
      </c>
    </row>
    <row r="113" spans="1:6" ht="15" thickBot="1" x14ac:dyDescent="0.4">
      <c r="A113" s="26" t="s">
        <v>50</v>
      </c>
      <c r="B113" s="26" t="s">
        <v>78</v>
      </c>
      <c r="C113" s="26">
        <v>127515</v>
      </c>
      <c r="D113" s="26" t="s">
        <v>166</v>
      </c>
      <c r="E113" s="34">
        <v>0</v>
      </c>
      <c r="F113" s="50">
        <v>0</v>
      </c>
    </row>
    <row r="114" spans="1:6" ht="15" thickBot="1" x14ac:dyDescent="0.4">
      <c r="A114" s="26" t="s">
        <v>50</v>
      </c>
      <c r="B114" s="26" t="s">
        <v>78</v>
      </c>
      <c r="C114" s="26">
        <v>127520</v>
      </c>
      <c r="D114" s="26" t="s">
        <v>167</v>
      </c>
      <c r="E114" s="34">
        <v>144274.85999999999</v>
      </c>
      <c r="F114" s="50">
        <v>144274.85999999999</v>
      </c>
    </row>
    <row r="115" spans="1:6" ht="15" thickBot="1" x14ac:dyDescent="0.4">
      <c r="A115" s="26" t="s">
        <v>50</v>
      </c>
      <c r="B115" s="26" t="s">
        <v>78</v>
      </c>
      <c r="C115" s="26">
        <v>139205</v>
      </c>
      <c r="D115" s="26" t="s">
        <v>168</v>
      </c>
      <c r="E115" s="34">
        <v>109790.56</v>
      </c>
      <c r="F115" s="50">
        <v>109790.56</v>
      </c>
    </row>
    <row r="116" spans="1:6" ht="15" thickBot="1" x14ac:dyDescent="0.4">
      <c r="A116" s="26" t="s">
        <v>50</v>
      </c>
      <c r="B116" s="26" t="s">
        <v>78</v>
      </c>
      <c r="C116" s="26">
        <v>139215</v>
      </c>
      <c r="D116" s="26" t="s">
        <v>169</v>
      </c>
      <c r="E116" s="34">
        <v>16226985.130000001</v>
      </c>
      <c r="F116" s="50">
        <v>16226985.130000001</v>
      </c>
    </row>
    <row r="117" spans="1:6" ht="15" thickBot="1" x14ac:dyDescent="0.4">
      <c r="A117" s="26" t="s">
        <v>50</v>
      </c>
      <c r="B117" s="26" t="s">
        <v>78</v>
      </c>
      <c r="C117" s="26">
        <v>139220</v>
      </c>
      <c r="D117" s="26" t="s">
        <v>170</v>
      </c>
      <c r="E117" s="34">
        <v>0</v>
      </c>
      <c r="F117" s="50">
        <v>0</v>
      </c>
    </row>
    <row r="118" spans="1:6" ht="15" thickBot="1" x14ac:dyDescent="0.4">
      <c r="A118" s="26" t="s">
        <v>50</v>
      </c>
      <c r="B118" s="26" t="s">
        <v>78</v>
      </c>
      <c r="C118" s="26">
        <v>139230</v>
      </c>
      <c r="D118" s="26" t="s">
        <v>171</v>
      </c>
      <c r="E118" s="34">
        <v>883831.21</v>
      </c>
      <c r="F118" s="50">
        <v>883831.21</v>
      </c>
    </row>
    <row r="119" spans="1:6" ht="15" thickBot="1" x14ac:dyDescent="0.4">
      <c r="A119" s="26" t="s">
        <v>50</v>
      </c>
      <c r="B119" s="26" t="s">
        <v>78</v>
      </c>
      <c r="C119" s="26">
        <v>139235</v>
      </c>
      <c r="D119" s="26" t="s">
        <v>2840</v>
      </c>
      <c r="E119" s="34">
        <v>6079159.7999999998</v>
      </c>
      <c r="F119" s="50">
        <v>6079159.7999999998</v>
      </c>
    </row>
    <row r="120" spans="1:6" ht="15" thickBot="1" x14ac:dyDescent="0.4">
      <c r="A120" s="26" t="s">
        <v>50</v>
      </c>
      <c r="B120" s="26" t="s">
        <v>78</v>
      </c>
      <c r="C120" s="26">
        <v>139240</v>
      </c>
      <c r="D120" s="26" t="s">
        <v>173</v>
      </c>
      <c r="E120" s="34">
        <v>35375.42</v>
      </c>
      <c r="F120" s="50">
        <v>35375.42</v>
      </c>
    </row>
    <row r="121" spans="1:6" ht="15" thickBot="1" x14ac:dyDescent="0.4">
      <c r="A121" s="26" t="s">
        <v>50</v>
      </c>
      <c r="B121" s="26" t="s">
        <v>78</v>
      </c>
      <c r="C121" s="26">
        <v>139245</v>
      </c>
      <c r="D121" s="26" t="s">
        <v>174</v>
      </c>
      <c r="E121" s="34">
        <v>46889.98</v>
      </c>
      <c r="F121" s="50">
        <v>46889.98</v>
      </c>
    </row>
    <row r="122" spans="1:6" ht="15" thickBot="1" x14ac:dyDescent="0.4">
      <c r="A122" s="26" t="s">
        <v>50</v>
      </c>
      <c r="B122" s="26" t="s">
        <v>78</v>
      </c>
      <c r="C122" s="26">
        <v>139250</v>
      </c>
      <c r="D122" s="26" t="s">
        <v>175</v>
      </c>
      <c r="E122" s="34">
        <v>4940148.05</v>
      </c>
      <c r="F122" s="50">
        <v>4940148.05</v>
      </c>
    </row>
    <row r="123" spans="1:6" ht="15" thickBot="1" x14ac:dyDescent="0.4">
      <c r="A123" s="26" t="s">
        <v>50</v>
      </c>
      <c r="B123" s="26" t="s">
        <v>78</v>
      </c>
      <c r="C123" s="26">
        <v>139260</v>
      </c>
      <c r="D123" s="26" t="s">
        <v>176</v>
      </c>
      <c r="E123" s="34">
        <v>39636</v>
      </c>
      <c r="F123" s="50">
        <v>39636</v>
      </c>
    </row>
    <row r="124" spans="1:6" ht="15" thickBot="1" x14ac:dyDescent="0.4">
      <c r="A124" s="26" t="s">
        <v>50</v>
      </c>
      <c r="B124" s="26" t="s">
        <v>78</v>
      </c>
      <c r="C124" s="26">
        <v>139265</v>
      </c>
      <c r="D124" s="26" t="s">
        <v>177</v>
      </c>
      <c r="E124" s="34">
        <v>64679.02</v>
      </c>
      <c r="F124" s="50">
        <v>64679.02</v>
      </c>
    </row>
    <row r="125" spans="1:6" ht="15" thickBot="1" x14ac:dyDescent="0.4">
      <c r="A125" s="26" t="s">
        <v>50</v>
      </c>
      <c r="B125" s="26" t="s">
        <v>78</v>
      </c>
      <c r="C125" s="26">
        <v>139270</v>
      </c>
      <c r="D125" s="26" t="s">
        <v>178</v>
      </c>
      <c r="E125" s="34">
        <v>451922.86</v>
      </c>
      <c r="F125" s="50">
        <v>451922.86</v>
      </c>
    </row>
    <row r="126" spans="1:6" ht="15" thickBot="1" x14ac:dyDescent="0.4">
      <c r="A126" s="26" t="s">
        <v>50</v>
      </c>
      <c r="B126" s="26" t="s">
        <v>78</v>
      </c>
      <c r="C126" s="26">
        <v>139272</v>
      </c>
      <c r="D126" s="26" t="s">
        <v>179</v>
      </c>
      <c r="E126" s="34">
        <v>604855.15</v>
      </c>
      <c r="F126" s="50">
        <v>604855.15</v>
      </c>
    </row>
    <row r="127" spans="1:6" ht="15" thickBot="1" x14ac:dyDescent="0.4">
      <c r="A127" s="26" t="s">
        <v>50</v>
      </c>
      <c r="B127" s="26" t="s">
        <v>78</v>
      </c>
      <c r="C127" s="26">
        <v>139273</v>
      </c>
      <c r="D127" s="26" t="s">
        <v>180</v>
      </c>
      <c r="E127" s="34">
        <v>23814.69</v>
      </c>
      <c r="F127" s="50">
        <v>23814.69</v>
      </c>
    </row>
    <row r="128" spans="1:6" ht="15" thickBot="1" x14ac:dyDescent="0.4">
      <c r="A128" s="26" t="s">
        <v>50</v>
      </c>
      <c r="B128" s="26" t="s">
        <v>78</v>
      </c>
      <c r="C128" s="26">
        <v>139275</v>
      </c>
      <c r="D128" s="26" t="s">
        <v>181</v>
      </c>
      <c r="E128" s="34">
        <v>2044000</v>
      </c>
      <c r="F128" s="50">
        <v>2044000</v>
      </c>
    </row>
    <row r="129" spans="1:6" ht="15" thickBot="1" x14ac:dyDescent="0.4">
      <c r="A129" s="26" t="s">
        <v>50</v>
      </c>
      <c r="B129" s="26" t="s">
        <v>78</v>
      </c>
      <c r="C129" s="26">
        <v>139280</v>
      </c>
      <c r="D129" s="26" t="s">
        <v>182</v>
      </c>
      <c r="E129" s="34">
        <v>5281887.34</v>
      </c>
      <c r="F129" s="50">
        <v>5281887.34</v>
      </c>
    </row>
    <row r="130" spans="1:6" ht="15" thickBot="1" x14ac:dyDescent="0.4">
      <c r="A130" s="26" t="s">
        <v>50</v>
      </c>
      <c r="B130" s="26" t="s">
        <v>78</v>
      </c>
      <c r="C130" s="26">
        <v>139290</v>
      </c>
      <c r="D130" s="26" t="s">
        <v>183</v>
      </c>
      <c r="E130" s="34">
        <v>325557.51</v>
      </c>
      <c r="F130" s="50">
        <v>325557.51</v>
      </c>
    </row>
    <row r="131" spans="1:6" ht="15" thickBot="1" x14ac:dyDescent="0.4">
      <c r="A131" s="26" t="s">
        <v>50</v>
      </c>
      <c r="B131" s="26" t="s">
        <v>78</v>
      </c>
      <c r="C131" s="26">
        <v>139405</v>
      </c>
      <c r="D131" s="26" t="s">
        <v>184</v>
      </c>
      <c r="E131" s="34">
        <v>2135451.19</v>
      </c>
      <c r="F131" s="50">
        <v>2135451.19</v>
      </c>
    </row>
    <row r="132" spans="1:6" ht="15" thickBot="1" x14ac:dyDescent="0.4">
      <c r="A132" s="26" t="s">
        <v>50</v>
      </c>
      <c r="B132" s="26" t="s">
        <v>78</v>
      </c>
      <c r="C132" s="26">
        <v>139410</v>
      </c>
      <c r="D132" s="26" t="s">
        <v>185</v>
      </c>
      <c r="E132" s="34">
        <v>9109804.1300000008</v>
      </c>
      <c r="F132" s="50">
        <v>9109804.1300000008</v>
      </c>
    </row>
    <row r="133" spans="1:6" ht="15" thickBot="1" x14ac:dyDescent="0.4">
      <c r="A133" s="26" t="s">
        <v>50</v>
      </c>
      <c r="B133" s="26" t="s">
        <v>78</v>
      </c>
      <c r="C133" s="26">
        <v>139415</v>
      </c>
      <c r="D133" s="26" t="s">
        <v>186</v>
      </c>
      <c r="E133" s="34">
        <v>448742.1</v>
      </c>
      <c r="F133" s="50">
        <v>448742.1</v>
      </c>
    </row>
    <row r="134" spans="1:6" ht="15" thickBot="1" x14ac:dyDescent="0.4">
      <c r="A134" s="26" t="s">
        <v>50</v>
      </c>
      <c r="B134" s="26" t="s">
        <v>78</v>
      </c>
      <c r="C134" s="26">
        <v>139610</v>
      </c>
      <c r="D134" s="26" t="s">
        <v>187</v>
      </c>
      <c r="E134" s="34">
        <v>4978891.3899999997</v>
      </c>
      <c r="F134" s="50">
        <v>4978891.3899999997</v>
      </c>
    </row>
    <row r="135" spans="1:6" ht="15" thickBot="1" x14ac:dyDescent="0.4">
      <c r="A135" s="26" t="s">
        <v>50</v>
      </c>
      <c r="B135" s="26" t="s">
        <v>78</v>
      </c>
      <c r="C135" s="26">
        <v>140000</v>
      </c>
      <c r="D135" s="26" t="s">
        <v>188</v>
      </c>
      <c r="E135" s="34">
        <v>0</v>
      </c>
      <c r="F135" s="50">
        <v>0</v>
      </c>
    </row>
    <row r="136" spans="1:6" ht="15" thickBot="1" x14ac:dyDescent="0.4">
      <c r="A136" s="26" t="s">
        <v>50</v>
      </c>
      <c r="B136" s="26" t="s">
        <v>78</v>
      </c>
      <c r="C136" s="26">
        <v>140001</v>
      </c>
      <c r="D136" s="26" t="s">
        <v>189</v>
      </c>
      <c r="E136" s="34">
        <v>0</v>
      </c>
      <c r="F136" s="50">
        <v>0</v>
      </c>
    </row>
    <row r="137" spans="1:6" ht="15" thickBot="1" x14ac:dyDescent="0.4">
      <c r="A137" s="26" t="s">
        <v>50</v>
      </c>
      <c r="B137" s="26" t="s">
        <v>78</v>
      </c>
      <c r="C137" s="26">
        <v>142002</v>
      </c>
      <c r="D137" s="26" t="s">
        <v>190</v>
      </c>
      <c r="E137" s="34">
        <v>0</v>
      </c>
      <c r="F137" s="50">
        <v>0</v>
      </c>
    </row>
    <row r="138" spans="1:6" ht="15" thickBot="1" x14ac:dyDescent="0.4">
      <c r="A138" s="26" t="s">
        <v>50</v>
      </c>
      <c r="B138" s="26" t="s">
        <v>78</v>
      </c>
      <c r="C138" s="26">
        <v>142003</v>
      </c>
      <c r="D138" s="26" t="s">
        <v>191</v>
      </c>
      <c r="E138" s="34">
        <v>0</v>
      </c>
      <c r="F138" s="50">
        <v>0</v>
      </c>
    </row>
    <row r="139" spans="1:6" ht="15" thickBot="1" x14ac:dyDescent="0.4">
      <c r="A139" s="26" t="s">
        <v>50</v>
      </c>
      <c r="B139" s="26" t="s">
        <v>78</v>
      </c>
      <c r="C139" s="26">
        <v>142004</v>
      </c>
      <c r="D139" s="26" t="s">
        <v>192</v>
      </c>
      <c r="E139" s="34">
        <v>0</v>
      </c>
      <c r="F139" s="50">
        <v>0</v>
      </c>
    </row>
    <row r="140" spans="1:6" ht="15" thickBot="1" x14ac:dyDescent="0.4">
      <c r="A140" s="26" t="s">
        <v>50</v>
      </c>
      <c r="B140" s="26" t="s">
        <v>78</v>
      </c>
      <c r="C140" s="26">
        <v>142005</v>
      </c>
      <c r="D140" s="26" t="s">
        <v>193</v>
      </c>
      <c r="E140" s="34">
        <v>2779883461.3200002</v>
      </c>
      <c r="F140" s="50">
        <v>2779883461.3200002</v>
      </c>
    </row>
    <row r="141" spans="1:6" ht="15" thickBot="1" x14ac:dyDescent="0.4">
      <c r="A141" s="26" t="s">
        <v>50</v>
      </c>
      <c r="B141" s="26" t="s">
        <v>78</v>
      </c>
      <c r="C141" s="26">
        <v>142010</v>
      </c>
      <c r="D141" s="26" t="s">
        <v>194</v>
      </c>
      <c r="E141" s="34">
        <v>146415665.77000001</v>
      </c>
      <c r="F141" s="50">
        <v>146415665.77000001</v>
      </c>
    </row>
    <row r="142" spans="1:6" ht="15" thickBot="1" x14ac:dyDescent="0.4">
      <c r="A142" s="26" t="s">
        <v>50</v>
      </c>
      <c r="B142" s="26" t="s">
        <v>78</v>
      </c>
      <c r="C142" s="26">
        <v>142015</v>
      </c>
      <c r="D142" s="26" t="s">
        <v>195</v>
      </c>
      <c r="E142" s="34">
        <v>827502.89</v>
      </c>
      <c r="F142" s="50">
        <v>827502.89</v>
      </c>
    </row>
    <row r="143" spans="1:6" ht="15" thickBot="1" x14ac:dyDescent="0.4">
      <c r="A143" s="26" t="s">
        <v>50</v>
      </c>
      <c r="B143" s="26" t="s">
        <v>78</v>
      </c>
      <c r="C143" s="26">
        <v>142020</v>
      </c>
      <c r="D143" s="26" t="s">
        <v>196</v>
      </c>
      <c r="E143" s="34">
        <v>-1162110.4099999999</v>
      </c>
      <c r="F143" s="50">
        <v>-1162110.4099999999</v>
      </c>
    </row>
    <row r="144" spans="1:6" ht="15" thickBot="1" x14ac:dyDescent="0.4">
      <c r="A144" s="26" t="s">
        <v>50</v>
      </c>
      <c r="B144" s="26" t="s">
        <v>78</v>
      </c>
      <c r="C144" s="26">
        <v>142025</v>
      </c>
      <c r="D144" s="26" t="s">
        <v>197</v>
      </c>
      <c r="E144" s="34">
        <v>-148773000</v>
      </c>
      <c r="F144" s="50">
        <v>-148773000</v>
      </c>
    </row>
    <row r="145" spans="1:6" ht="15" thickBot="1" x14ac:dyDescent="0.4">
      <c r="A145" s="26" t="s">
        <v>50</v>
      </c>
      <c r="B145" s="26" t="s">
        <v>78</v>
      </c>
      <c r="C145" s="26">
        <v>142030</v>
      </c>
      <c r="D145" s="26" t="s">
        <v>198</v>
      </c>
      <c r="E145" s="34">
        <v>-29272056.52</v>
      </c>
      <c r="F145" s="50">
        <v>-29272056.52</v>
      </c>
    </row>
    <row r="146" spans="1:6" ht="15" thickBot="1" x14ac:dyDescent="0.4">
      <c r="A146" s="26" t="s">
        <v>50</v>
      </c>
      <c r="B146" s="26" t="s">
        <v>78</v>
      </c>
      <c r="C146" s="26">
        <v>142035</v>
      </c>
      <c r="D146" s="26" t="s">
        <v>199</v>
      </c>
      <c r="E146" s="34">
        <v>970068.12</v>
      </c>
      <c r="F146" s="50">
        <v>970068.12</v>
      </c>
    </row>
    <row r="147" spans="1:6" ht="15" thickBot="1" x14ac:dyDescent="0.4">
      <c r="A147" s="26" t="s">
        <v>50</v>
      </c>
      <c r="B147" s="26" t="s">
        <v>78</v>
      </c>
      <c r="C147" s="26">
        <v>142040</v>
      </c>
      <c r="D147" s="26" t="s">
        <v>200</v>
      </c>
      <c r="E147" s="34">
        <v>1210231798.3499999</v>
      </c>
      <c r="F147" s="50">
        <v>1210231798.3499999</v>
      </c>
    </row>
    <row r="148" spans="1:6" ht="15" thickBot="1" x14ac:dyDescent="0.4">
      <c r="A148" s="26" t="s">
        <v>50</v>
      </c>
      <c r="B148" s="26" t="s">
        <v>78</v>
      </c>
      <c r="C148" s="26">
        <v>142045</v>
      </c>
      <c r="D148" s="26" t="s">
        <v>201</v>
      </c>
      <c r="E148" s="34">
        <v>5478202.71</v>
      </c>
      <c r="F148" s="50">
        <v>5478202.71</v>
      </c>
    </row>
    <row r="149" spans="1:6" ht="15" thickBot="1" x14ac:dyDescent="0.4">
      <c r="A149" s="26" t="s">
        <v>50</v>
      </c>
      <c r="B149" s="26" t="s">
        <v>78</v>
      </c>
      <c r="C149" s="26">
        <v>142105</v>
      </c>
      <c r="D149" s="26" t="s">
        <v>202</v>
      </c>
      <c r="E149" s="34">
        <v>2415445.62</v>
      </c>
      <c r="F149" s="50">
        <v>2415445.62</v>
      </c>
    </row>
    <row r="150" spans="1:6" ht="15" thickBot="1" x14ac:dyDescent="0.4">
      <c r="A150" s="26" t="s">
        <v>50</v>
      </c>
      <c r="B150" s="26" t="s">
        <v>78</v>
      </c>
      <c r="C150" s="26">
        <v>142110</v>
      </c>
      <c r="D150" s="26" t="s">
        <v>203</v>
      </c>
      <c r="E150" s="34">
        <v>0</v>
      </c>
      <c r="F150" s="50">
        <v>0</v>
      </c>
    </row>
    <row r="151" spans="1:6" ht="15" thickBot="1" x14ac:dyDescent="0.4">
      <c r="A151" s="26" t="s">
        <v>50</v>
      </c>
      <c r="B151" s="26" t="s">
        <v>78</v>
      </c>
      <c r="C151" s="26">
        <v>142215</v>
      </c>
      <c r="D151" s="26" t="s">
        <v>204</v>
      </c>
      <c r="E151" s="34">
        <v>-6810901.5300000003</v>
      </c>
      <c r="F151" s="50">
        <v>-6810901.5300000003</v>
      </c>
    </row>
    <row r="152" spans="1:6" ht="15" thickBot="1" x14ac:dyDescent="0.4">
      <c r="A152" s="26" t="s">
        <v>50</v>
      </c>
      <c r="B152" s="26" t="s">
        <v>78</v>
      </c>
      <c r="C152" s="26">
        <v>142225</v>
      </c>
      <c r="D152" s="26" t="s">
        <v>205</v>
      </c>
      <c r="E152" s="34">
        <v>76931215.269999996</v>
      </c>
      <c r="F152" s="50">
        <v>76931215.269999996</v>
      </c>
    </row>
    <row r="153" spans="1:6" ht="15" thickBot="1" x14ac:dyDescent="0.4">
      <c r="A153" s="26" t="s">
        <v>50</v>
      </c>
      <c r="B153" s="26" t="s">
        <v>78</v>
      </c>
      <c r="C153" s="26">
        <v>142305</v>
      </c>
      <c r="D153" s="26" t="s">
        <v>206</v>
      </c>
      <c r="E153" s="34">
        <v>4513899.24</v>
      </c>
      <c r="F153" s="50">
        <v>4513899.24</v>
      </c>
    </row>
    <row r="154" spans="1:6" ht="15" thickBot="1" x14ac:dyDescent="0.4">
      <c r="A154" s="26" t="s">
        <v>50</v>
      </c>
      <c r="B154" s="26" t="s">
        <v>78</v>
      </c>
      <c r="C154" s="26">
        <v>142310</v>
      </c>
      <c r="D154" s="26" t="s">
        <v>207</v>
      </c>
      <c r="E154" s="34">
        <v>6660213.9900000002</v>
      </c>
      <c r="F154" s="50">
        <v>6660213.9900000002</v>
      </c>
    </row>
    <row r="155" spans="1:6" ht="15" thickBot="1" x14ac:dyDescent="0.4">
      <c r="A155" s="26" t="s">
        <v>50</v>
      </c>
      <c r="B155" s="26" t="s">
        <v>78</v>
      </c>
      <c r="C155" s="26">
        <v>142315</v>
      </c>
      <c r="D155" s="26" t="s">
        <v>208</v>
      </c>
      <c r="E155" s="34">
        <v>1111928.98</v>
      </c>
      <c r="F155" s="50">
        <v>1111928.98</v>
      </c>
    </row>
    <row r="156" spans="1:6" ht="15" thickBot="1" x14ac:dyDescent="0.4">
      <c r="A156" s="26" t="s">
        <v>50</v>
      </c>
      <c r="B156" s="26" t="s">
        <v>78</v>
      </c>
      <c r="C156" s="26">
        <v>142320</v>
      </c>
      <c r="D156" s="26" t="s">
        <v>209</v>
      </c>
      <c r="E156" s="34">
        <v>2691335.28</v>
      </c>
      <c r="F156" s="50">
        <v>2691335.28</v>
      </c>
    </row>
    <row r="157" spans="1:6" ht="15" thickBot="1" x14ac:dyDescent="0.4">
      <c r="A157" s="26" t="s">
        <v>50</v>
      </c>
      <c r="B157" s="26" t="s">
        <v>78</v>
      </c>
      <c r="C157" s="26">
        <v>142325</v>
      </c>
      <c r="D157" s="26" t="s">
        <v>210</v>
      </c>
      <c r="E157" s="34">
        <v>8001510.9199999999</v>
      </c>
      <c r="F157" s="50">
        <v>8001510.9199999999</v>
      </c>
    </row>
    <row r="158" spans="1:6" ht="15" thickBot="1" x14ac:dyDescent="0.4">
      <c r="A158" s="26" t="s">
        <v>50</v>
      </c>
      <c r="B158" s="26" t="s">
        <v>78</v>
      </c>
      <c r="C158" s="26">
        <v>142330</v>
      </c>
      <c r="D158" s="26" t="s">
        <v>211</v>
      </c>
      <c r="E158" s="34">
        <v>1243759.1299999999</v>
      </c>
      <c r="F158" s="50">
        <v>1243759.1299999999</v>
      </c>
    </row>
    <row r="159" spans="1:6" ht="15" thickBot="1" x14ac:dyDescent="0.4">
      <c r="A159" s="26" t="s">
        <v>50</v>
      </c>
      <c r="B159" s="26" t="s">
        <v>78</v>
      </c>
      <c r="C159" s="26">
        <v>142335</v>
      </c>
      <c r="D159" s="26" t="s">
        <v>212</v>
      </c>
      <c r="E159" s="34">
        <v>1169762.17</v>
      </c>
      <c r="F159" s="50">
        <v>1169762.17</v>
      </c>
    </row>
    <row r="160" spans="1:6" ht="15" thickBot="1" x14ac:dyDescent="0.4">
      <c r="A160" s="26" t="s">
        <v>50</v>
      </c>
      <c r="B160" s="26" t="s">
        <v>78</v>
      </c>
      <c r="C160" s="26">
        <v>142340</v>
      </c>
      <c r="D160" s="26" t="s">
        <v>213</v>
      </c>
      <c r="E160" s="34">
        <v>12828.79</v>
      </c>
      <c r="F160" s="50">
        <v>12828.79</v>
      </c>
    </row>
    <row r="161" spans="1:6" ht="15" thickBot="1" x14ac:dyDescent="0.4">
      <c r="A161" s="26" t="s">
        <v>50</v>
      </c>
      <c r="B161" s="26" t="s">
        <v>78</v>
      </c>
      <c r="C161" s="26">
        <v>142405</v>
      </c>
      <c r="D161" s="26" t="s">
        <v>214</v>
      </c>
      <c r="E161" s="34">
        <v>1946033.46</v>
      </c>
      <c r="F161" s="50">
        <v>1946033.46</v>
      </c>
    </row>
    <row r="162" spans="1:6" ht="15" thickBot="1" x14ac:dyDescent="0.4">
      <c r="A162" s="26" t="s">
        <v>50</v>
      </c>
      <c r="B162" s="26" t="s">
        <v>78</v>
      </c>
      <c r="C162" s="26">
        <v>142410</v>
      </c>
      <c r="D162" s="26" t="s">
        <v>215</v>
      </c>
      <c r="E162" s="34">
        <v>125101.86</v>
      </c>
      <c r="F162" s="50">
        <v>125101.86</v>
      </c>
    </row>
    <row r="163" spans="1:6" ht="15" thickBot="1" x14ac:dyDescent="0.4">
      <c r="A163" s="26" t="s">
        <v>50</v>
      </c>
      <c r="B163" s="26" t="s">
        <v>78</v>
      </c>
      <c r="C163" s="26">
        <v>142415</v>
      </c>
      <c r="D163" s="26" t="s">
        <v>216</v>
      </c>
      <c r="E163" s="34">
        <v>5885574.3300000001</v>
      </c>
      <c r="F163" s="50">
        <v>5885574.3300000001</v>
      </c>
    </row>
    <row r="164" spans="1:6" ht="15" thickBot="1" x14ac:dyDescent="0.4">
      <c r="A164" s="26" t="s">
        <v>50</v>
      </c>
      <c r="B164" s="26" t="s">
        <v>78</v>
      </c>
      <c r="C164" s="26">
        <v>142420</v>
      </c>
      <c r="D164" s="26" t="s">
        <v>217</v>
      </c>
      <c r="E164" s="34">
        <v>64906.32</v>
      </c>
      <c r="F164" s="50">
        <v>64906.32</v>
      </c>
    </row>
    <row r="165" spans="1:6" ht="15" thickBot="1" x14ac:dyDescent="0.4">
      <c r="A165" s="26" t="s">
        <v>50</v>
      </c>
      <c r="B165" s="26" t="s">
        <v>78</v>
      </c>
      <c r="C165" s="26">
        <v>142425</v>
      </c>
      <c r="D165" s="26" t="s">
        <v>218</v>
      </c>
      <c r="E165" s="34">
        <v>57183291.299999997</v>
      </c>
      <c r="F165" s="50">
        <v>57183291.299999997</v>
      </c>
    </row>
    <row r="166" spans="1:6" ht="15" thickBot="1" x14ac:dyDescent="0.4">
      <c r="A166" s="26" t="s">
        <v>50</v>
      </c>
      <c r="B166" s="26" t="s">
        <v>78</v>
      </c>
      <c r="C166" s="26">
        <v>142426</v>
      </c>
      <c r="D166" s="26" t="s">
        <v>219</v>
      </c>
      <c r="E166" s="34">
        <v>904771.23</v>
      </c>
      <c r="F166" s="50">
        <v>904771.23</v>
      </c>
    </row>
    <row r="167" spans="1:6" ht="15" thickBot="1" x14ac:dyDescent="0.4">
      <c r="A167" s="26" t="s">
        <v>50</v>
      </c>
      <c r="B167" s="26" t="s">
        <v>78</v>
      </c>
      <c r="C167" s="26">
        <v>142430</v>
      </c>
      <c r="D167" s="26" t="s">
        <v>220</v>
      </c>
      <c r="E167" s="34">
        <v>438739</v>
      </c>
      <c r="F167" s="50">
        <v>438739</v>
      </c>
    </row>
    <row r="168" spans="1:6" ht="15" thickBot="1" x14ac:dyDescent="0.4">
      <c r="A168" s="26" t="s">
        <v>50</v>
      </c>
      <c r="B168" s="26" t="s">
        <v>78</v>
      </c>
      <c r="C168" s="26">
        <v>142435</v>
      </c>
      <c r="D168" s="26" t="s">
        <v>221</v>
      </c>
      <c r="E168" s="34">
        <v>311725.03000000003</v>
      </c>
      <c r="F168" s="50">
        <v>311725.03000000003</v>
      </c>
    </row>
    <row r="169" spans="1:6" ht="15" thickBot="1" x14ac:dyDescent="0.4">
      <c r="A169" s="26" t="s">
        <v>50</v>
      </c>
      <c r="B169" s="26" t="s">
        <v>78</v>
      </c>
      <c r="C169" s="26">
        <v>142440</v>
      </c>
      <c r="D169" s="26" t="s">
        <v>222</v>
      </c>
      <c r="E169" s="34">
        <v>3507589.83</v>
      </c>
      <c r="F169" s="50">
        <v>3507589.83</v>
      </c>
    </row>
    <row r="170" spans="1:6" ht="15" thickBot="1" x14ac:dyDescent="0.4">
      <c r="A170" s="26" t="s">
        <v>50</v>
      </c>
      <c r="B170" s="26" t="s">
        <v>78</v>
      </c>
      <c r="C170" s="26">
        <v>142605</v>
      </c>
      <c r="D170" s="26" t="s">
        <v>223</v>
      </c>
      <c r="E170" s="34">
        <v>6605672.6900000004</v>
      </c>
      <c r="F170" s="50">
        <v>6605672.6900000004</v>
      </c>
    </row>
    <row r="171" spans="1:6" ht="15" thickBot="1" x14ac:dyDescent="0.4">
      <c r="A171" s="26" t="s">
        <v>50</v>
      </c>
      <c r="B171" s="26" t="s">
        <v>78</v>
      </c>
      <c r="C171" s="26">
        <v>145003</v>
      </c>
      <c r="D171" s="26" t="s">
        <v>224</v>
      </c>
      <c r="E171" s="34">
        <v>66764190.049999997</v>
      </c>
      <c r="F171" s="50">
        <v>66764190.049999997</v>
      </c>
    </row>
    <row r="172" spans="1:6" ht="15" thickBot="1" x14ac:dyDescent="0.4">
      <c r="A172" s="26" t="s">
        <v>50</v>
      </c>
      <c r="B172" s="26" t="s">
        <v>78</v>
      </c>
      <c r="C172" s="26">
        <v>145006</v>
      </c>
      <c r="D172" s="26" t="s">
        <v>225</v>
      </c>
      <c r="E172" s="34">
        <v>10385376.58</v>
      </c>
      <c r="F172" s="50">
        <v>10385376.58</v>
      </c>
    </row>
    <row r="173" spans="1:6" ht="15" thickBot="1" x14ac:dyDescent="0.4">
      <c r="A173" s="26" t="s">
        <v>50</v>
      </c>
      <c r="B173" s="26" t="s">
        <v>78</v>
      </c>
      <c r="C173" s="26">
        <v>145009</v>
      </c>
      <c r="D173" s="26" t="s">
        <v>226</v>
      </c>
      <c r="E173" s="34">
        <v>263551.03999999998</v>
      </c>
      <c r="F173" s="50">
        <v>263551.03999999998</v>
      </c>
    </row>
    <row r="174" spans="1:6" ht="15" thickBot="1" x14ac:dyDescent="0.4">
      <c r="A174" s="26" t="s">
        <v>50</v>
      </c>
      <c r="B174" s="26" t="s">
        <v>78</v>
      </c>
      <c r="C174" s="26">
        <v>145012</v>
      </c>
      <c r="D174" s="26" t="s">
        <v>227</v>
      </c>
      <c r="E174" s="34">
        <v>-967454.23</v>
      </c>
      <c r="F174" s="50">
        <v>-967454.23</v>
      </c>
    </row>
    <row r="175" spans="1:6" ht="15" thickBot="1" x14ac:dyDescent="0.4">
      <c r="A175" s="26" t="s">
        <v>50</v>
      </c>
      <c r="B175" s="26" t="s">
        <v>78</v>
      </c>
      <c r="C175" s="26">
        <v>145015</v>
      </c>
      <c r="D175" s="26" t="s">
        <v>228</v>
      </c>
      <c r="E175" s="34">
        <v>230023.72</v>
      </c>
      <c r="F175" s="50">
        <v>230023.72</v>
      </c>
    </row>
    <row r="176" spans="1:6" ht="15" thickBot="1" x14ac:dyDescent="0.4">
      <c r="A176" s="26" t="s">
        <v>50</v>
      </c>
      <c r="B176" s="26" t="s">
        <v>78</v>
      </c>
      <c r="C176" s="26">
        <v>145018</v>
      </c>
      <c r="D176" s="26" t="s">
        <v>229</v>
      </c>
      <c r="E176" s="34">
        <v>4758646.18</v>
      </c>
      <c r="F176" s="50">
        <v>4758646.18</v>
      </c>
    </row>
    <row r="177" spans="1:6" ht="15" thickBot="1" x14ac:dyDescent="0.4">
      <c r="A177" s="26" t="s">
        <v>50</v>
      </c>
      <c r="B177" s="26" t="s">
        <v>78</v>
      </c>
      <c r="C177" s="26">
        <v>145021</v>
      </c>
      <c r="D177" s="26" t="s">
        <v>230</v>
      </c>
      <c r="E177" s="34">
        <v>84018499.329999998</v>
      </c>
      <c r="F177" s="50">
        <v>84018499.329999998</v>
      </c>
    </row>
    <row r="178" spans="1:6" ht="15" thickBot="1" x14ac:dyDescent="0.4">
      <c r="A178" s="26" t="s">
        <v>50</v>
      </c>
      <c r="B178" s="26" t="s">
        <v>78</v>
      </c>
      <c r="C178" s="26">
        <v>145024</v>
      </c>
      <c r="D178" s="26" t="s">
        <v>231</v>
      </c>
      <c r="E178" s="34">
        <v>-1265187738.3599999</v>
      </c>
      <c r="F178" s="50">
        <v>-1265187738.3599999</v>
      </c>
    </row>
    <row r="179" spans="1:6" ht="15" thickBot="1" x14ac:dyDescent="0.4">
      <c r="A179" s="26" t="s">
        <v>50</v>
      </c>
      <c r="B179" s="26" t="s">
        <v>78</v>
      </c>
      <c r="C179" s="26">
        <v>145027</v>
      </c>
      <c r="D179" s="26" t="s">
        <v>232</v>
      </c>
      <c r="E179" s="34">
        <v>-24304964.079999998</v>
      </c>
      <c r="F179" s="50">
        <v>-24304964.079999998</v>
      </c>
    </row>
    <row r="180" spans="1:6" ht="15" thickBot="1" x14ac:dyDescent="0.4">
      <c r="A180" s="26" t="s">
        <v>50</v>
      </c>
      <c r="B180" s="26" t="s">
        <v>78</v>
      </c>
      <c r="C180" s="26">
        <v>145030</v>
      </c>
      <c r="D180" s="26" t="s">
        <v>233</v>
      </c>
      <c r="E180" s="34">
        <v>5319363.46</v>
      </c>
      <c r="F180" s="50">
        <v>5319363.46</v>
      </c>
    </row>
    <row r="181" spans="1:6" ht="15" thickBot="1" x14ac:dyDescent="0.4">
      <c r="A181" s="26" t="s">
        <v>50</v>
      </c>
      <c r="B181" s="26" t="s">
        <v>78</v>
      </c>
      <c r="C181" s="26">
        <v>145033</v>
      </c>
      <c r="D181" s="26" t="s">
        <v>234</v>
      </c>
      <c r="E181" s="34">
        <v>1645264.81</v>
      </c>
      <c r="F181" s="50">
        <v>1645264.81</v>
      </c>
    </row>
    <row r="182" spans="1:6" ht="15" thickBot="1" x14ac:dyDescent="0.4">
      <c r="A182" s="26" t="s">
        <v>50</v>
      </c>
      <c r="B182" s="26" t="s">
        <v>78</v>
      </c>
      <c r="C182" s="26">
        <v>145036</v>
      </c>
      <c r="D182" s="26" t="s">
        <v>235</v>
      </c>
      <c r="E182" s="34">
        <v>-3712351.89</v>
      </c>
      <c r="F182" s="50">
        <v>-3712351.89</v>
      </c>
    </row>
    <row r="183" spans="1:6" ht="15" thickBot="1" x14ac:dyDescent="0.4">
      <c r="A183" s="26" t="s">
        <v>50</v>
      </c>
      <c r="B183" s="26" t="s">
        <v>78</v>
      </c>
      <c r="C183" s="26">
        <v>145039</v>
      </c>
      <c r="D183" s="26" t="s">
        <v>236</v>
      </c>
      <c r="E183" s="34">
        <v>-11611469.439999999</v>
      </c>
      <c r="F183" s="50">
        <v>-11611469.439999999</v>
      </c>
    </row>
    <row r="184" spans="1:6" ht="15" thickBot="1" x14ac:dyDescent="0.4">
      <c r="A184" s="26" t="s">
        <v>50</v>
      </c>
      <c r="B184" s="26" t="s">
        <v>78</v>
      </c>
      <c r="C184" s="26">
        <v>145048</v>
      </c>
      <c r="D184" s="26" t="s">
        <v>237</v>
      </c>
      <c r="E184" s="34">
        <v>-31847.64</v>
      </c>
      <c r="F184" s="50">
        <v>-31847.64</v>
      </c>
    </row>
    <row r="185" spans="1:6" ht="15" thickBot="1" x14ac:dyDescent="0.4">
      <c r="A185" s="26" t="s">
        <v>50</v>
      </c>
      <c r="B185" s="26" t="s">
        <v>78</v>
      </c>
      <c r="C185" s="26">
        <v>145051</v>
      </c>
      <c r="D185" s="26" t="s">
        <v>238</v>
      </c>
      <c r="E185" s="34">
        <v>202000</v>
      </c>
      <c r="F185" s="50">
        <v>202000</v>
      </c>
    </row>
    <row r="186" spans="1:6" ht="15" thickBot="1" x14ac:dyDescent="0.4">
      <c r="A186" s="26" t="s">
        <v>50</v>
      </c>
      <c r="B186" s="26" t="s">
        <v>78</v>
      </c>
      <c r="C186" s="26">
        <v>145054</v>
      </c>
      <c r="D186" s="26" t="s">
        <v>239</v>
      </c>
      <c r="E186" s="34">
        <v>624120.23</v>
      </c>
      <c r="F186" s="50">
        <v>624120.23</v>
      </c>
    </row>
    <row r="187" spans="1:6" ht="15" thickBot="1" x14ac:dyDescent="0.4">
      <c r="A187" s="26" t="s">
        <v>50</v>
      </c>
      <c r="B187" s="26" t="s">
        <v>78</v>
      </c>
      <c r="C187" s="26">
        <v>145057</v>
      </c>
      <c r="D187" s="26" t="s">
        <v>240</v>
      </c>
      <c r="E187" s="34">
        <v>14029650.66</v>
      </c>
      <c r="F187" s="50">
        <v>14029650.66</v>
      </c>
    </row>
    <row r="188" spans="1:6" ht="15" thickBot="1" x14ac:dyDescent="0.4">
      <c r="A188" s="26" t="s">
        <v>50</v>
      </c>
      <c r="B188" s="26" t="s">
        <v>78</v>
      </c>
      <c r="C188" s="26">
        <v>145060</v>
      </c>
      <c r="D188" s="26" t="s">
        <v>241</v>
      </c>
      <c r="E188" s="34">
        <v>-970.94</v>
      </c>
      <c r="F188" s="50">
        <v>-970.94</v>
      </c>
    </row>
    <row r="189" spans="1:6" ht="15" thickBot="1" x14ac:dyDescent="0.4">
      <c r="A189" s="26" t="s">
        <v>50</v>
      </c>
      <c r="B189" s="26" t="s">
        <v>78</v>
      </c>
      <c r="C189" s="26">
        <v>145063</v>
      </c>
      <c r="D189" s="26" t="s">
        <v>242</v>
      </c>
      <c r="E189" s="34">
        <v>1775148.48</v>
      </c>
      <c r="F189" s="50">
        <v>1775148.48</v>
      </c>
    </row>
    <row r="190" spans="1:6" ht="15" thickBot="1" x14ac:dyDescent="0.4">
      <c r="A190" s="26" t="s">
        <v>50</v>
      </c>
      <c r="B190" s="26" t="s">
        <v>78</v>
      </c>
      <c r="C190" s="26">
        <v>145066</v>
      </c>
      <c r="D190" s="26" t="s">
        <v>243</v>
      </c>
      <c r="E190" s="34">
        <v>243551.5</v>
      </c>
      <c r="F190" s="50">
        <v>243551.5</v>
      </c>
    </row>
    <row r="191" spans="1:6" ht="15" thickBot="1" x14ac:dyDescent="0.4">
      <c r="A191" s="26" t="s">
        <v>50</v>
      </c>
      <c r="B191" s="26" t="s">
        <v>78</v>
      </c>
      <c r="C191" s="26">
        <v>145205</v>
      </c>
      <c r="D191" s="26" t="s">
        <v>244</v>
      </c>
      <c r="E191" s="34">
        <v>-132879.47</v>
      </c>
      <c r="F191" s="50">
        <v>-132879.47</v>
      </c>
    </row>
    <row r="192" spans="1:6" ht="15" thickBot="1" x14ac:dyDescent="0.4">
      <c r="A192" s="26" t="s">
        <v>50</v>
      </c>
      <c r="B192" s="26" t="s">
        <v>78</v>
      </c>
      <c r="C192" s="26">
        <v>145405</v>
      </c>
      <c r="D192" s="26" t="s">
        <v>245</v>
      </c>
      <c r="E192" s="34">
        <v>124324.66</v>
      </c>
      <c r="F192" s="50">
        <v>124324.66</v>
      </c>
    </row>
    <row r="193" spans="1:6" ht="15" thickBot="1" x14ac:dyDescent="0.4">
      <c r="A193" s="26" t="s">
        <v>50</v>
      </c>
      <c r="B193" s="26" t="s">
        <v>78</v>
      </c>
      <c r="C193" s="26">
        <v>145410</v>
      </c>
      <c r="D193" s="26" t="s">
        <v>246</v>
      </c>
      <c r="E193" s="34">
        <v>-1033.52</v>
      </c>
      <c r="F193" s="50">
        <v>-1033.52</v>
      </c>
    </row>
    <row r="194" spans="1:6" ht="15" thickBot="1" x14ac:dyDescent="0.4">
      <c r="A194" s="26" t="s">
        <v>50</v>
      </c>
      <c r="B194" s="26" t="s">
        <v>78</v>
      </c>
      <c r="C194" s="26">
        <v>145415</v>
      </c>
      <c r="D194" s="26" t="s">
        <v>247</v>
      </c>
      <c r="E194" s="34">
        <v>-4582025.1900000004</v>
      </c>
      <c r="F194" s="50">
        <v>-4582025.1900000004</v>
      </c>
    </row>
    <row r="195" spans="1:6" ht="15" thickBot="1" x14ac:dyDescent="0.4">
      <c r="A195" s="26" t="s">
        <v>50</v>
      </c>
      <c r="B195" s="26" t="s">
        <v>78</v>
      </c>
      <c r="C195" s="26">
        <v>145420</v>
      </c>
      <c r="D195" s="26" t="s">
        <v>248</v>
      </c>
      <c r="E195" s="34">
        <v>-17846563.82</v>
      </c>
      <c r="F195" s="50">
        <v>-17846563.82</v>
      </c>
    </row>
    <row r="196" spans="1:6" ht="15" thickBot="1" x14ac:dyDescent="0.4">
      <c r="A196" s="26" t="s">
        <v>50</v>
      </c>
      <c r="B196" s="26" t="s">
        <v>78</v>
      </c>
      <c r="C196" s="26">
        <v>145425</v>
      </c>
      <c r="D196" s="26" t="s">
        <v>246</v>
      </c>
      <c r="E196" s="34">
        <v>764394.96</v>
      </c>
      <c r="F196" s="50">
        <v>764394.96</v>
      </c>
    </row>
    <row r="197" spans="1:6" ht="15" thickBot="1" x14ac:dyDescent="0.4">
      <c r="A197" s="26" t="s">
        <v>50</v>
      </c>
      <c r="B197" s="26" t="s">
        <v>78</v>
      </c>
      <c r="C197" s="26">
        <v>151010</v>
      </c>
      <c r="D197" s="26" t="s">
        <v>249</v>
      </c>
      <c r="E197" s="34">
        <v>662499.66</v>
      </c>
      <c r="F197" s="50">
        <v>662499.66</v>
      </c>
    </row>
    <row r="198" spans="1:6" ht="15" thickBot="1" x14ac:dyDescent="0.4">
      <c r="A198" s="26" t="s">
        <v>50</v>
      </c>
      <c r="B198" s="26" t="s">
        <v>78</v>
      </c>
      <c r="C198" s="26">
        <v>151015</v>
      </c>
      <c r="D198" s="26" t="s">
        <v>250</v>
      </c>
      <c r="E198" s="34">
        <v>123040</v>
      </c>
      <c r="F198" s="50">
        <v>123040</v>
      </c>
    </row>
    <row r="199" spans="1:6" ht="15" thickBot="1" x14ac:dyDescent="0.4">
      <c r="A199" s="26" t="s">
        <v>50</v>
      </c>
      <c r="B199" s="26" t="s">
        <v>78</v>
      </c>
      <c r="C199" s="26">
        <v>151105</v>
      </c>
      <c r="D199" s="26" t="s">
        <v>251</v>
      </c>
      <c r="E199" s="34">
        <v>20838212</v>
      </c>
      <c r="F199" s="50">
        <v>20838212</v>
      </c>
    </row>
    <row r="200" spans="1:6" ht="15" thickBot="1" x14ac:dyDescent="0.4">
      <c r="A200" s="26" t="s">
        <v>50</v>
      </c>
      <c r="B200" s="26" t="s">
        <v>78</v>
      </c>
      <c r="C200" s="26">
        <v>151110</v>
      </c>
      <c r="D200" s="26" t="s">
        <v>252</v>
      </c>
      <c r="E200" s="34">
        <v>0</v>
      </c>
      <c r="F200" s="50">
        <v>0</v>
      </c>
    </row>
    <row r="201" spans="1:6" ht="15" thickBot="1" x14ac:dyDescent="0.4">
      <c r="A201" s="26" t="s">
        <v>50</v>
      </c>
      <c r="B201" s="26" t="s">
        <v>78</v>
      </c>
      <c r="C201" s="26">
        <v>151205</v>
      </c>
      <c r="D201" s="26" t="s">
        <v>253</v>
      </c>
      <c r="E201" s="34">
        <v>8014829.3799999999</v>
      </c>
      <c r="F201" s="50">
        <v>8014829.3799999999</v>
      </c>
    </row>
    <row r="202" spans="1:6" ht="15" thickBot="1" x14ac:dyDescent="0.4">
      <c r="A202" s="26" t="s">
        <v>50</v>
      </c>
      <c r="B202" s="26" t="s">
        <v>78</v>
      </c>
      <c r="C202" s="26">
        <v>151210</v>
      </c>
      <c r="D202" s="26" t="s">
        <v>254</v>
      </c>
      <c r="E202" s="34">
        <v>1608210.64</v>
      </c>
      <c r="F202" s="50">
        <v>1608210.64</v>
      </c>
    </row>
    <row r="203" spans="1:6" ht="15" thickBot="1" x14ac:dyDescent="0.4">
      <c r="A203" s="26" t="s">
        <v>50</v>
      </c>
      <c r="B203" s="26" t="s">
        <v>78</v>
      </c>
      <c r="C203" s="26">
        <v>151215</v>
      </c>
      <c r="D203" s="26" t="s">
        <v>255</v>
      </c>
      <c r="E203" s="34">
        <v>1320290</v>
      </c>
      <c r="F203" s="50">
        <v>1320290</v>
      </c>
    </row>
    <row r="204" spans="1:6" ht="15" thickBot="1" x14ac:dyDescent="0.4">
      <c r="A204" s="26" t="s">
        <v>50</v>
      </c>
      <c r="B204" s="26" t="s">
        <v>78</v>
      </c>
      <c r="C204" s="26">
        <v>151310</v>
      </c>
      <c r="D204" s="26" t="s">
        <v>256</v>
      </c>
      <c r="E204" s="34">
        <v>120115943.28</v>
      </c>
      <c r="F204" s="50">
        <v>120115943.28</v>
      </c>
    </row>
    <row r="205" spans="1:6" ht="15" thickBot="1" x14ac:dyDescent="0.4">
      <c r="A205" s="26" t="s">
        <v>50</v>
      </c>
      <c r="B205" s="26" t="s">
        <v>78</v>
      </c>
      <c r="C205" s="26">
        <v>151312</v>
      </c>
      <c r="D205" s="26" t="s">
        <v>257</v>
      </c>
      <c r="E205" s="34">
        <v>0.01</v>
      </c>
      <c r="F205" s="50">
        <v>0.01</v>
      </c>
    </row>
    <row r="206" spans="1:6" ht="15" thickBot="1" x14ac:dyDescent="0.4">
      <c r="A206" s="26" t="s">
        <v>50</v>
      </c>
      <c r="B206" s="26" t="s">
        <v>78</v>
      </c>
      <c r="C206" s="26">
        <v>151315</v>
      </c>
      <c r="D206" s="26" t="s">
        <v>258</v>
      </c>
      <c r="E206" s="34">
        <v>15808730.630000001</v>
      </c>
      <c r="F206" s="50">
        <v>15808730.630000001</v>
      </c>
    </row>
    <row r="207" spans="1:6" ht="15" thickBot="1" x14ac:dyDescent="0.4">
      <c r="A207" s="26" t="s">
        <v>50</v>
      </c>
      <c r="B207" s="26" t="s">
        <v>78</v>
      </c>
      <c r="C207" s="26">
        <v>151320</v>
      </c>
      <c r="D207" s="26" t="s">
        <v>259</v>
      </c>
      <c r="E207" s="34">
        <v>1747155.36</v>
      </c>
      <c r="F207" s="50">
        <v>1747155.36</v>
      </c>
    </row>
    <row r="208" spans="1:6" ht="15" thickBot="1" x14ac:dyDescent="0.4">
      <c r="A208" s="26" t="s">
        <v>50</v>
      </c>
      <c r="B208" s="26" t="s">
        <v>78</v>
      </c>
      <c r="C208" s="26">
        <v>151325</v>
      </c>
      <c r="D208" s="26" t="s">
        <v>260</v>
      </c>
      <c r="E208" s="34">
        <v>179077.21</v>
      </c>
      <c r="F208" s="50">
        <v>179077.21</v>
      </c>
    </row>
    <row r="209" spans="1:6" ht="15" thickBot="1" x14ac:dyDescent="0.4">
      <c r="A209" s="26" t="s">
        <v>50</v>
      </c>
      <c r="B209" s="26" t="s">
        <v>78</v>
      </c>
      <c r="C209" s="26">
        <v>151330</v>
      </c>
      <c r="D209" s="26" t="s">
        <v>261</v>
      </c>
      <c r="E209" s="34">
        <v>0.04</v>
      </c>
      <c r="F209" s="50">
        <v>0.04</v>
      </c>
    </row>
    <row r="210" spans="1:6" ht="15" thickBot="1" x14ac:dyDescent="0.4">
      <c r="A210" s="26" t="s">
        <v>50</v>
      </c>
      <c r="B210" s="26" t="s">
        <v>78</v>
      </c>
      <c r="C210" s="26">
        <v>151335</v>
      </c>
      <c r="D210" s="26" t="s">
        <v>262</v>
      </c>
      <c r="E210" s="34">
        <v>-53426810.25</v>
      </c>
      <c r="F210" s="50">
        <v>-53426810.25</v>
      </c>
    </row>
    <row r="211" spans="1:6" ht="15" thickBot="1" x14ac:dyDescent="0.4">
      <c r="A211" s="26" t="s">
        <v>50</v>
      </c>
      <c r="B211" s="26" t="s">
        <v>78</v>
      </c>
      <c r="C211" s="26">
        <v>151340</v>
      </c>
      <c r="D211" s="26" t="s">
        <v>263</v>
      </c>
      <c r="E211" s="34">
        <v>-5000000</v>
      </c>
      <c r="F211" s="50">
        <v>-5000000</v>
      </c>
    </row>
    <row r="212" spans="1:6" ht="15" thickBot="1" x14ac:dyDescent="0.4">
      <c r="A212" s="26" t="s">
        <v>50</v>
      </c>
      <c r="B212" s="26" t="s">
        <v>78</v>
      </c>
      <c r="C212" s="26">
        <v>151345</v>
      </c>
      <c r="D212" s="26" t="s">
        <v>264</v>
      </c>
      <c r="E212" s="34">
        <v>557085.21</v>
      </c>
      <c r="F212" s="50">
        <v>557085.21</v>
      </c>
    </row>
    <row r="213" spans="1:6" ht="15" thickBot="1" x14ac:dyDescent="0.4">
      <c r="A213" s="26" t="s">
        <v>50</v>
      </c>
      <c r="B213" s="26" t="s">
        <v>78</v>
      </c>
      <c r="C213" s="26">
        <v>151360</v>
      </c>
      <c r="D213" s="26" t="s">
        <v>265</v>
      </c>
      <c r="E213" s="34">
        <v>69045.13</v>
      </c>
      <c r="F213" s="50">
        <v>69045.13</v>
      </c>
    </row>
    <row r="214" spans="1:6" ht="15" thickBot="1" x14ac:dyDescent="0.4">
      <c r="A214" s="26" t="s">
        <v>50</v>
      </c>
      <c r="B214" s="26" t="s">
        <v>78</v>
      </c>
      <c r="C214" s="26">
        <v>151370</v>
      </c>
      <c r="D214" s="26" t="s">
        <v>266</v>
      </c>
      <c r="E214" s="34">
        <v>-1357030.75</v>
      </c>
      <c r="F214" s="50">
        <v>-1357030.75</v>
      </c>
    </row>
    <row r="215" spans="1:6" ht="15" thickBot="1" x14ac:dyDescent="0.4">
      <c r="A215" s="26" t="s">
        <v>50</v>
      </c>
      <c r="B215" s="26" t="s">
        <v>78</v>
      </c>
      <c r="C215" s="26">
        <v>151371</v>
      </c>
      <c r="D215" s="26" t="s">
        <v>267</v>
      </c>
      <c r="E215" s="34">
        <v>0.01</v>
      </c>
      <c r="F215" s="50">
        <v>0.01</v>
      </c>
    </row>
    <row r="216" spans="1:6" ht="15" thickBot="1" x14ac:dyDescent="0.4">
      <c r="A216" s="26" t="s">
        <v>50</v>
      </c>
      <c r="B216" s="26" t="s">
        <v>78</v>
      </c>
      <c r="C216" s="26">
        <v>151375</v>
      </c>
      <c r="D216" s="26" t="s">
        <v>268</v>
      </c>
      <c r="E216" s="34">
        <v>27478705.920000002</v>
      </c>
      <c r="F216" s="50">
        <v>27478705.920000002</v>
      </c>
    </row>
    <row r="217" spans="1:6" ht="15" thickBot="1" x14ac:dyDescent="0.4">
      <c r="A217" s="26" t="s">
        <v>50</v>
      </c>
      <c r="B217" s="26" t="s">
        <v>78</v>
      </c>
      <c r="C217" s="26">
        <v>151380</v>
      </c>
      <c r="D217" s="26" t="s">
        <v>269</v>
      </c>
      <c r="E217" s="34">
        <v>5241439.99</v>
      </c>
      <c r="F217" s="50">
        <v>5241439.99</v>
      </c>
    </row>
    <row r="218" spans="1:6" ht="15" thickBot="1" x14ac:dyDescent="0.4">
      <c r="A218" s="26" t="s">
        <v>50</v>
      </c>
      <c r="B218" s="26" t="s">
        <v>78</v>
      </c>
      <c r="C218" s="26">
        <v>151385</v>
      </c>
      <c r="D218" s="26" t="s">
        <v>270</v>
      </c>
      <c r="E218" s="34">
        <v>231683.7</v>
      </c>
      <c r="F218" s="50">
        <v>231683.7</v>
      </c>
    </row>
    <row r="219" spans="1:6" ht="15" thickBot="1" x14ac:dyDescent="0.4">
      <c r="A219" s="26" t="s">
        <v>50</v>
      </c>
      <c r="B219" s="26" t="s">
        <v>78</v>
      </c>
      <c r="C219" s="26">
        <v>151405</v>
      </c>
      <c r="D219" s="26" t="s">
        <v>271</v>
      </c>
      <c r="E219" s="34">
        <v>102239693</v>
      </c>
      <c r="F219" s="50">
        <v>102239693</v>
      </c>
    </row>
    <row r="220" spans="1:6" ht="15" thickBot="1" x14ac:dyDescent="0.4">
      <c r="A220" s="26" t="s">
        <v>50</v>
      </c>
      <c r="B220" s="26" t="s">
        <v>78</v>
      </c>
      <c r="C220" s="26">
        <v>151410</v>
      </c>
      <c r="D220" s="26" t="s">
        <v>272</v>
      </c>
      <c r="E220" s="34">
        <v>-826197.67</v>
      </c>
      <c r="F220" s="50">
        <v>-826197.67</v>
      </c>
    </row>
    <row r="221" spans="1:6" ht="15" thickBot="1" x14ac:dyDescent="0.4">
      <c r="A221" s="26" t="s">
        <v>50</v>
      </c>
      <c r="B221" s="26" t="s">
        <v>78</v>
      </c>
      <c r="C221" s="26">
        <v>151505</v>
      </c>
      <c r="D221" s="26" t="s">
        <v>273</v>
      </c>
      <c r="E221" s="34">
        <v>25637524.02</v>
      </c>
      <c r="F221" s="50">
        <v>25637524.02</v>
      </c>
    </row>
    <row r="222" spans="1:6" ht="15" thickBot="1" x14ac:dyDescent="0.4">
      <c r="A222" s="26" t="s">
        <v>50</v>
      </c>
      <c r="B222" s="26" t="s">
        <v>78</v>
      </c>
      <c r="C222" s="26">
        <v>151510</v>
      </c>
      <c r="D222" s="26" t="s">
        <v>274</v>
      </c>
      <c r="E222" s="34">
        <v>31369183.239999998</v>
      </c>
      <c r="F222" s="50">
        <v>31369183.239999998</v>
      </c>
    </row>
    <row r="223" spans="1:6" ht="15" thickBot="1" x14ac:dyDescent="0.4">
      <c r="A223" s="26" t="s">
        <v>50</v>
      </c>
      <c r="B223" s="26" t="s">
        <v>78</v>
      </c>
      <c r="C223" s="26">
        <v>151515</v>
      </c>
      <c r="D223" s="26" t="s">
        <v>275</v>
      </c>
      <c r="E223" s="34">
        <v>-33878.589999999997</v>
      </c>
      <c r="F223" s="50">
        <v>-33878.589999999997</v>
      </c>
    </row>
    <row r="224" spans="1:6" ht="15" thickBot="1" x14ac:dyDescent="0.4">
      <c r="A224" s="26" t="s">
        <v>50</v>
      </c>
      <c r="B224" s="26" t="s">
        <v>78</v>
      </c>
      <c r="C224" s="26">
        <v>151520</v>
      </c>
      <c r="D224" s="26" t="s">
        <v>276</v>
      </c>
      <c r="E224" s="34">
        <v>-13551085.279999999</v>
      </c>
      <c r="F224" s="50">
        <v>-13551085.279999999</v>
      </c>
    </row>
    <row r="225" spans="1:6" ht="15" thickBot="1" x14ac:dyDescent="0.4">
      <c r="A225" s="26" t="s">
        <v>50</v>
      </c>
      <c r="B225" s="26" t="s">
        <v>78</v>
      </c>
      <c r="C225" s="26">
        <v>151525</v>
      </c>
      <c r="D225" s="26" t="s">
        <v>277</v>
      </c>
      <c r="E225" s="34">
        <v>1296414.47</v>
      </c>
      <c r="F225" s="50">
        <v>1296414.47</v>
      </c>
    </row>
    <row r="226" spans="1:6" ht="15" thickBot="1" x14ac:dyDescent="0.4">
      <c r="A226" s="26" t="s">
        <v>50</v>
      </c>
      <c r="B226" s="26" t="s">
        <v>78</v>
      </c>
      <c r="C226" s="26">
        <v>151530</v>
      </c>
      <c r="D226" s="26" t="s">
        <v>278</v>
      </c>
      <c r="E226" s="34">
        <v>0</v>
      </c>
      <c r="F226" s="50">
        <v>0</v>
      </c>
    </row>
    <row r="227" spans="1:6" ht="15" thickBot="1" x14ac:dyDescent="0.4">
      <c r="A227" s="26" t="s">
        <v>50</v>
      </c>
      <c r="B227" s="26" t="s">
        <v>78</v>
      </c>
      <c r="C227" s="26">
        <v>151535</v>
      </c>
      <c r="D227" s="26" t="s">
        <v>279</v>
      </c>
      <c r="E227" s="34">
        <v>79624.91</v>
      </c>
      <c r="F227" s="50">
        <v>79624.91</v>
      </c>
    </row>
    <row r="228" spans="1:6" ht="15" thickBot="1" x14ac:dyDescent="0.4">
      <c r="A228" s="26" t="s">
        <v>50</v>
      </c>
      <c r="B228" s="26" t="s">
        <v>78</v>
      </c>
      <c r="C228" s="26">
        <v>151540</v>
      </c>
      <c r="D228" s="26" t="s">
        <v>280</v>
      </c>
      <c r="E228" s="34">
        <v>3957484.83</v>
      </c>
      <c r="F228" s="50">
        <v>3957484.83</v>
      </c>
    </row>
    <row r="229" spans="1:6" ht="15" thickBot="1" x14ac:dyDescent="0.4">
      <c r="A229" s="26" t="s">
        <v>50</v>
      </c>
      <c r="B229" s="26" t="s">
        <v>78</v>
      </c>
      <c r="C229" s="26">
        <v>151545</v>
      </c>
      <c r="D229" s="26" t="s">
        <v>281</v>
      </c>
      <c r="E229" s="34">
        <v>8206365.5599999996</v>
      </c>
      <c r="F229" s="50">
        <v>8206365.5599999996</v>
      </c>
    </row>
    <row r="230" spans="1:6" ht="15" thickBot="1" x14ac:dyDescent="0.4">
      <c r="A230" s="26" t="s">
        <v>50</v>
      </c>
      <c r="B230" s="26" t="s">
        <v>78</v>
      </c>
      <c r="C230" s="26">
        <v>151550</v>
      </c>
      <c r="D230" s="26" t="s">
        <v>282</v>
      </c>
      <c r="E230" s="34">
        <v>-1749553.58</v>
      </c>
      <c r="F230" s="50">
        <v>-1749553.58</v>
      </c>
    </row>
    <row r="231" spans="1:6" ht="15" thickBot="1" x14ac:dyDescent="0.4">
      <c r="A231" s="26" t="s">
        <v>50</v>
      </c>
      <c r="B231" s="26" t="s">
        <v>78</v>
      </c>
      <c r="C231" s="26">
        <v>151555</v>
      </c>
      <c r="D231" s="26" t="s">
        <v>283</v>
      </c>
      <c r="E231" s="34">
        <v>1002668.12</v>
      </c>
      <c r="F231" s="50">
        <v>1002668.12</v>
      </c>
    </row>
    <row r="232" spans="1:6" ht="15" thickBot="1" x14ac:dyDescent="0.4">
      <c r="A232" s="26" t="s">
        <v>50</v>
      </c>
      <c r="B232" s="26" t="s">
        <v>78</v>
      </c>
      <c r="C232" s="26">
        <v>151560</v>
      </c>
      <c r="D232" s="26" t="s">
        <v>284</v>
      </c>
      <c r="E232" s="34">
        <v>-1464057.84</v>
      </c>
      <c r="F232" s="50">
        <v>-1464057.84</v>
      </c>
    </row>
    <row r="233" spans="1:6" ht="15" thickBot="1" x14ac:dyDescent="0.4">
      <c r="A233" s="26" t="s">
        <v>50</v>
      </c>
      <c r="B233" s="26" t="s">
        <v>78</v>
      </c>
      <c r="C233" s="26">
        <v>151565</v>
      </c>
      <c r="D233" s="26" t="s">
        <v>285</v>
      </c>
      <c r="E233" s="34">
        <v>524290</v>
      </c>
      <c r="F233" s="50">
        <v>524290</v>
      </c>
    </row>
    <row r="234" spans="1:6" ht="15" thickBot="1" x14ac:dyDescent="0.4">
      <c r="A234" s="26" t="s">
        <v>50</v>
      </c>
      <c r="B234" s="26" t="s">
        <v>78</v>
      </c>
      <c r="C234" s="26">
        <v>151570</v>
      </c>
      <c r="D234" s="26" t="s">
        <v>286</v>
      </c>
      <c r="E234" s="34">
        <v>0</v>
      </c>
      <c r="F234" s="50">
        <v>0</v>
      </c>
    </row>
    <row r="235" spans="1:6" ht="15" thickBot="1" x14ac:dyDescent="0.4">
      <c r="A235" s="26" t="s">
        <v>50</v>
      </c>
      <c r="B235" s="26" t="s">
        <v>78</v>
      </c>
      <c r="C235" s="26">
        <v>151605</v>
      </c>
      <c r="D235" s="26" t="s">
        <v>287</v>
      </c>
      <c r="E235" s="34">
        <v>8318795.7599999998</v>
      </c>
      <c r="F235" s="50">
        <v>8318795.7599999998</v>
      </c>
    </row>
    <row r="236" spans="1:6" ht="15" thickBot="1" x14ac:dyDescent="0.4">
      <c r="A236" s="26" t="s">
        <v>50</v>
      </c>
      <c r="B236" s="26" t="s">
        <v>78</v>
      </c>
      <c r="C236" s="26">
        <v>151615</v>
      </c>
      <c r="D236" s="26" t="s">
        <v>288</v>
      </c>
      <c r="E236" s="34">
        <v>1047994.59</v>
      </c>
      <c r="F236" s="50">
        <v>1047994.59</v>
      </c>
    </row>
    <row r="237" spans="1:6" ht="15" thickBot="1" x14ac:dyDescent="0.4">
      <c r="A237" s="26" t="s">
        <v>50</v>
      </c>
      <c r="B237" s="26" t="s">
        <v>78</v>
      </c>
      <c r="C237" s="26">
        <v>151702</v>
      </c>
      <c r="D237" s="26" t="s">
        <v>289</v>
      </c>
      <c r="E237" s="34">
        <v>2622516.25</v>
      </c>
      <c r="F237" s="50">
        <v>2622516.25</v>
      </c>
    </row>
    <row r="238" spans="1:6" ht="15" thickBot="1" x14ac:dyDescent="0.4">
      <c r="A238" s="26" t="s">
        <v>50</v>
      </c>
      <c r="B238" s="26" t="s">
        <v>78</v>
      </c>
      <c r="C238" s="26">
        <v>151704</v>
      </c>
      <c r="D238" s="26" t="s">
        <v>290</v>
      </c>
      <c r="E238" s="34">
        <v>2174649.91</v>
      </c>
      <c r="F238" s="50">
        <v>2174649.91</v>
      </c>
    </row>
    <row r="239" spans="1:6" ht="15" thickBot="1" x14ac:dyDescent="0.4">
      <c r="A239" s="26" t="s">
        <v>50</v>
      </c>
      <c r="B239" s="26" t="s">
        <v>78</v>
      </c>
      <c r="C239" s="26">
        <v>151706</v>
      </c>
      <c r="D239" s="26" t="s">
        <v>291</v>
      </c>
      <c r="E239" s="34">
        <v>1843566.15</v>
      </c>
      <c r="F239" s="50">
        <v>1843566.15</v>
      </c>
    </row>
    <row r="240" spans="1:6" ht="15" thickBot="1" x14ac:dyDescent="0.4">
      <c r="A240" s="26" t="s">
        <v>50</v>
      </c>
      <c r="B240" s="26" t="s">
        <v>78</v>
      </c>
      <c r="C240" s="26">
        <v>151708</v>
      </c>
      <c r="D240" s="26" t="s">
        <v>292</v>
      </c>
      <c r="E240" s="34">
        <v>434299.42</v>
      </c>
      <c r="F240" s="50">
        <v>434299.42</v>
      </c>
    </row>
    <row r="241" spans="1:6" ht="15" thickBot="1" x14ac:dyDescent="0.4">
      <c r="A241" s="26" t="s">
        <v>50</v>
      </c>
      <c r="B241" s="26" t="s">
        <v>78</v>
      </c>
      <c r="C241" s="26">
        <v>151710</v>
      </c>
      <c r="D241" s="26" t="s">
        <v>293</v>
      </c>
      <c r="E241" s="34">
        <v>211550.96</v>
      </c>
      <c r="F241" s="50">
        <v>211550.96</v>
      </c>
    </row>
    <row r="242" spans="1:6" ht="15" thickBot="1" x14ac:dyDescent="0.4">
      <c r="A242" s="26" t="s">
        <v>50</v>
      </c>
      <c r="B242" s="26" t="s">
        <v>78</v>
      </c>
      <c r="C242" s="26">
        <v>151712</v>
      </c>
      <c r="D242" s="26" t="s">
        <v>294</v>
      </c>
      <c r="E242" s="34">
        <v>426779.02</v>
      </c>
      <c r="F242" s="50">
        <v>426779.02</v>
      </c>
    </row>
    <row r="243" spans="1:6" ht="15" thickBot="1" x14ac:dyDescent="0.4">
      <c r="A243" s="26" t="s">
        <v>50</v>
      </c>
      <c r="B243" s="26" t="s">
        <v>78</v>
      </c>
      <c r="C243" s="26">
        <v>151722</v>
      </c>
      <c r="D243" s="26" t="s">
        <v>295</v>
      </c>
      <c r="E243" s="34">
        <v>-534447.76</v>
      </c>
      <c r="F243" s="50">
        <v>-534447.76</v>
      </c>
    </row>
    <row r="244" spans="1:6" ht="15" thickBot="1" x14ac:dyDescent="0.4">
      <c r="A244" s="26" t="s">
        <v>50</v>
      </c>
      <c r="B244" s="26" t="s">
        <v>78</v>
      </c>
      <c r="C244" s="26">
        <v>151724</v>
      </c>
      <c r="D244" s="26" t="s">
        <v>296</v>
      </c>
      <c r="E244" s="34">
        <v>-307149.98</v>
      </c>
      <c r="F244" s="50">
        <v>-307149.98</v>
      </c>
    </row>
    <row r="245" spans="1:6" ht="15" thickBot="1" x14ac:dyDescent="0.4">
      <c r="A245" s="26" t="s">
        <v>50</v>
      </c>
      <c r="B245" s="26" t="s">
        <v>78</v>
      </c>
      <c r="C245" s="26">
        <v>151726</v>
      </c>
      <c r="D245" s="26" t="s">
        <v>297</v>
      </c>
      <c r="E245" s="34">
        <v>-2174649.91</v>
      </c>
      <c r="F245" s="50">
        <v>-2174649.91</v>
      </c>
    </row>
    <row r="246" spans="1:6" ht="15" thickBot="1" x14ac:dyDescent="0.4">
      <c r="A246" s="26" t="s">
        <v>50</v>
      </c>
      <c r="B246" s="26" t="s">
        <v>78</v>
      </c>
      <c r="C246" s="26">
        <v>151728</v>
      </c>
      <c r="D246" s="26" t="s">
        <v>298</v>
      </c>
      <c r="E246" s="34">
        <v>-211550.96</v>
      </c>
      <c r="F246" s="50">
        <v>-211550.96</v>
      </c>
    </row>
    <row r="247" spans="1:6" ht="15" thickBot="1" x14ac:dyDescent="0.4">
      <c r="A247" s="26" t="s">
        <v>50</v>
      </c>
      <c r="B247" s="26" t="s">
        <v>78</v>
      </c>
      <c r="C247" s="26">
        <v>151730</v>
      </c>
      <c r="D247" s="26" t="s">
        <v>299</v>
      </c>
      <c r="E247" s="34">
        <v>7384781.5999999996</v>
      </c>
      <c r="F247" s="50">
        <v>7384781.5999999996</v>
      </c>
    </row>
    <row r="248" spans="1:6" ht="15" thickBot="1" x14ac:dyDescent="0.4">
      <c r="A248" s="26" t="s">
        <v>50</v>
      </c>
      <c r="B248" s="26" t="s">
        <v>78</v>
      </c>
      <c r="C248" s="26">
        <v>151732</v>
      </c>
      <c r="D248" s="26" t="s">
        <v>300</v>
      </c>
      <c r="E248" s="34">
        <v>263870.90999999997</v>
      </c>
      <c r="F248" s="50">
        <v>263870.90999999997</v>
      </c>
    </row>
    <row r="249" spans="1:6" ht="15" thickBot="1" x14ac:dyDescent="0.4">
      <c r="A249" s="26" t="s">
        <v>50</v>
      </c>
      <c r="B249" s="26" t="s">
        <v>78</v>
      </c>
      <c r="C249" s="26">
        <v>151734</v>
      </c>
      <c r="D249" s="26" t="s">
        <v>301</v>
      </c>
      <c r="E249" s="34">
        <v>4193957.35</v>
      </c>
      <c r="F249" s="50">
        <v>4193957.35</v>
      </c>
    </row>
    <row r="250" spans="1:6" ht="15" thickBot="1" x14ac:dyDescent="0.4">
      <c r="A250" s="26" t="s">
        <v>50</v>
      </c>
      <c r="B250" s="26" t="s">
        <v>78</v>
      </c>
      <c r="C250" s="26">
        <v>151736</v>
      </c>
      <c r="D250" s="26" t="s">
        <v>302</v>
      </c>
      <c r="E250" s="34">
        <v>-984379.53</v>
      </c>
      <c r="F250" s="50">
        <v>-984379.53</v>
      </c>
    </row>
    <row r="251" spans="1:6" ht="15" thickBot="1" x14ac:dyDescent="0.4">
      <c r="A251" s="26" t="s">
        <v>50</v>
      </c>
      <c r="B251" s="26" t="s">
        <v>78</v>
      </c>
      <c r="C251" s="26">
        <v>151802</v>
      </c>
      <c r="D251" s="26" t="s">
        <v>303</v>
      </c>
      <c r="E251" s="34">
        <v>1586879.27</v>
      </c>
      <c r="F251" s="50">
        <v>1586879.27</v>
      </c>
    </row>
    <row r="252" spans="1:6" ht="15" thickBot="1" x14ac:dyDescent="0.4">
      <c r="A252" s="26" t="s">
        <v>50</v>
      </c>
      <c r="B252" s="26" t="s">
        <v>78</v>
      </c>
      <c r="C252" s="26">
        <v>151803</v>
      </c>
      <c r="D252" s="26" t="s">
        <v>304</v>
      </c>
      <c r="E252" s="34">
        <v>1597487.73</v>
      </c>
      <c r="F252" s="50">
        <v>1597487.73</v>
      </c>
    </row>
    <row r="253" spans="1:6" ht="15" thickBot="1" x14ac:dyDescent="0.4">
      <c r="A253" s="26" t="s">
        <v>50</v>
      </c>
      <c r="B253" s="26" t="s">
        <v>78</v>
      </c>
      <c r="C253" s="26">
        <v>151804</v>
      </c>
      <c r="D253" s="26" t="s">
        <v>305</v>
      </c>
      <c r="E253" s="34">
        <v>1880577.01</v>
      </c>
      <c r="F253" s="50">
        <v>1880577.01</v>
      </c>
    </row>
    <row r="254" spans="1:6" ht="15" thickBot="1" x14ac:dyDescent="0.4">
      <c r="A254" s="26" t="s">
        <v>50</v>
      </c>
      <c r="B254" s="26" t="s">
        <v>78</v>
      </c>
      <c r="C254" s="26">
        <v>151805</v>
      </c>
      <c r="D254" s="26" t="s">
        <v>306</v>
      </c>
      <c r="E254" s="34">
        <v>418681.34</v>
      </c>
      <c r="F254" s="50">
        <v>418681.34</v>
      </c>
    </row>
    <row r="255" spans="1:6" ht="15" thickBot="1" x14ac:dyDescent="0.4">
      <c r="A255" s="26" t="s">
        <v>50</v>
      </c>
      <c r="B255" s="26" t="s">
        <v>78</v>
      </c>
      <c r="C255" s="26">
        <v>151806</v>
      </c>
      <c r="D255" s="26" t="s">
        <v>307</v>
      </c>
      <c r="E255" s="34">
        <v>425684.85</v>
      </c>
      <c r="F255" s="50">
        <v>425684.85</v>
      </c>
    </row>
    <row r="256" spans="1:6" ht="15" thickBot="1" x14ac:dyDescent="0.4">
      <c r="A256" s="26" t="s">
        <v>50</v>
      </c>
      <c r="B256" s="26" t="s">
        <v>78</v>
      </c>
      <c r="C256" s="26">
        <v>151808</v>
      </c>
      <c r="D256" s="26" t="s">
        <v>308</v>
      </c>
      <c r="E256" s="34">
        <v>357134.46</v>
      </c>
      <c r="F256" s="50">
        <v>357134.46</v>
      </c>
    </row>
    <row r="257" spans="1:6" ht="15" thickBot="1" x14ac:dyDescent="0.4">
      <c r="A257" s="26" t="s">
        <v>50</v>
      </c>
      <c r="B257" s="26" t="s">
        <v>78</v>
      </c>
      <c r="C257" s="26">
        <v>151810</v>
      </c>
      <c r="D257" s="26" t="s">
        <v>309</v>
      </c>
      <c r="E257" s="34">
        <v>-79977</v>
      </c>
      <c r="F257" s="50">
        <v>-79977</v>
      </c>
    </row>
    <row r="258" spans="1:6" ht="15" thickBot="1" x14ac:dyDescent="0.4">
      <c r="A258" s="26" t="s">
        <v>50</v>
      </c>
      <c r="B258" s="26" t="s">
        <v>78</v>
      </c>
      <c r="C258" s="26">
        <v>151812</v>
      </c>
      <c r="D258" s="26" t="s">
        <v>310</v>
      </c>
      <c r="E258" s="34">
        <v>6921040.0199999996</v>
      </c>
      <c r="F258" s="50">
        <v>6921040.0199999996</v>
      </c>
    </row>
    <row r="259" spans="1:6" ht="15" thickBot="1" x14ac:dyDescent="0.4">
      <c r="A259" s="26" t="s">
        <v>50</v>
      </c>
      <c r="B259" s="26" t="s">
        <v>78</v>
      </c>
      <c r="C259" s="26">
        <v>151814</v>
      </c>
      <c r="D259" s="26" t="s">
        <v>311</v>
      </c>
      <c r="E259" s="34">
        <v>0</v>
      </c>
      <c r="F259" s="50">
        <v>0</v>
      </c>
    </row>
    <row r="260" spans="1:6" ht="15" thickBot="1" x14ac:dyDescent="0.4">
      <c r="A260" s="26" t="s">
        <v>50</v>
      </c>
      <c r="B260" s="26" t="s">
        <v>78</v>
      </c>
      <c r="C260" s="26">
        <v>151816</v>
      </c>
      <c r="D260" s="26" t="s">
        <v>312</v>
      </c>
      <c r="E260" s="34">
        <v>-21808.02</v>
      </c>
      <c r="F260" s="50">
        <v>-21808.02</v>
      </c>
    </row>
    <row r="261" spans="1:6" ht="15" thickBot="1" x14ac:dyDescent="0.4">
      <c r="A261" s="26" t="s">
        <v>50</v>
      </c>
      <c r="B261" s="26" t="s">
        <v>78</v>
      </c>
      <c r="C261" s="26">
        <v>151817</v>
      </c>
      <c r="D261" s="26" t="s">
        <v>313</v>
      </c>
      <c r="E261" s="34">
        <v>768428.72</v>
      </c>
      <c r="F261" s="50">
        <v>768428.72</v>
      </c>
    </row>
    <row r="262" spans="1:6" ht="15" thickBot="1" x14ac:dyDescent="0.4">
      <c r="A262" s="26" t="s">
        <v>50</v>
      </c>
      <c r="B262" s="26" t="s">
        <v>78</v>
      </c>
      <c r="C262" s="26">
        <v>151818</v>
      </c>
      <c r="D262" s="26" t="s">
        <v>314</v>
      </c>
      <c r="E262" s="34">
        <v>6213940.7800000003</v>
      </c>
      <c r="F262" s="50">
        <v>6213940.7800000003</v>
      </c>
    </row>
    <row r="263" spans="1:6" ht="15" thickBot="1" x14ac:dyDescent="0.4">
      <c r="A263" s="26" t="s">
        <v>50</v>
      </c>
      <c r="B263" s="26" t="s">
        <v>78</v>
      </c>
      <c r="C263" s="26">
        <v>151819</v>
      </c>
      <c r="D263" s="26" t="s">
        <v>315</v>
      </c>
      <c r="E263" s="34">
        <v>10769945.58</v>
      </c>
      <c r="F263" s="50">
        <v>10769945.58</v>
      </c>
    </row>
    <row r="264" spans="1:6" ht="15" thickBot="1" x14ac:dyDescent="0.4">
      <c r="A264" s="26" t="s">
        <v>50</v>
      </c>
      <c r="B264" s="26" t="s">
        <v>78</v>
      </c>
      <c r="C264" s="26">
        <v>151820</v>
      </c>
      <c r="D264" s="26" t="s">
        <v>316</v>
      </c>
      <c r="E264" s="34">
        <v>4318107.54</v>
      </c>
      <c r="F264" s="50">
        <v>4318107.54</v>
      </c>
    </row>
    <row r="265" spans="1:6" ht="15" thickBot="1" x14ac:dyDescent="0.4">
      <c r="A265" s="26" t="s">
        <v>50</v>
      </c>
      <c r="B265" s="26" t="s">
        <v>78</v>
      </c>
      <c r="C265" s="26">
        <v>151822</v>
      </c>
      <c r="D265" s="26" t="s">
        <v>317</v>
      </c>
      <c r="E265" s="34">
        <v>28325.22</v>
      </c>
      <c r="F265" s="50">
        <v>28325.22</v>
      </c>
    </row>
    <row r="266" spans="1:6" ht="15" thickBot="1" x14ac:dyDescent="0.4">
      <c r="A266" s="26" t="s">
        <v>50</v>
      </c>
      <c r="B266" s="26" t="s">
        <v>78</v>
      </c>
      <c r="C266" s="26">
        <v>151824</v>
      </c>
      <c r="D266" s="26" t="s">
        <v>318</v>
      </c>
      <c r="E266" s="34">
        <v>704710.77</v>
      </c>
      <c r="F266" s="50">
        <v>704710.77</v>
      </c>
    </row>
    <row r="267" spans="1:6" ht="15" thickBot="1" x14ac:dyDescent="0.4">
      <c r="A267" s="26" t="s">
        <v>50</v>
      </c>
      <c r="B267" s="26" t="s">
        <v>78</v>
      </c>
      <c r="C267" s="26">
        <v>151826</v>
      </c>
      <c r="D267" s="26" t="s">
        <v>319</v>
      </c>
      <c r="E267" s="34">
        <v>0</v>
      </c>
      <c r="F267" s="50">
        <v>0</v>
      </c>
    </row>
    <row r="268" spans="1:6" ht="15" thickBot="1" x14ac:dyDescent="0.4">
      <c r="A268" s="26" t="s">
        <v>50</v>
      </c>
      <c r="B268" s="26" t="s">
        <v>78</v>
      </c>
      <c r="C268" s="26">
        <v>151828</v>
      </c>
      <c r="D268" s="26" t="s">
        <v>320</v>
      </c>
      <c r="E268" s="34">
        <v>447394.27</v>
      </c>
      <c r="F268" s="50">
        <v>447394.27</v>
      </c>
    </row>
    <row r="269" spans="1:6" ht="15" thickBot="1" x14ac:dyDescent="0.4">
      <c r="A269" s="26" t="s">
        <v>50</v>
      </c>
      <c r="B269" s="26" t="s">
        <v>78</v>
      </c>
      <c r="C269" s="26">
        <v>151830</v>
      </c>
      <c r="D269" s="26" t="s">
        <v>321</v>
      </c>
      <c r="E269" s="34">
        <v>-399545.53</v>
      </c>
      <c r="F269" s="50">
        <v>-399545.53</v>
      </c>
    </row>
    <row r="270" spans="1:6" ht="15" thickBot="1" x14ac:dyDescent="0.4">
      <c r="A270" s="26" t="s">
        <v>50</v>
      </c>
      <c r="B270" s="26" t="s">
        <v>78</v>
      </c>
      <c r="C270" s="26">
        <v>151832</v>
      </c>
      <c r="D270" s="26" t="s">
        <v>322</v>
      </c>
      <c r="E270" s="34">
        <v>330941.32</v>
      </c>
      <c r="F270" s="50">
        <v>330941.32</v>
      </c>
    </row>
    <row r="271" spans="1:6" ht="15" thickBot="1" x14ac:dyDescent="0.4">
      <c r="A271" s="26" t="s">
        <v>50</v>
      </c>
      <c r="B271" s="26" t="s">
        <v>78</v>
      </c>
      <c r="C271" s="26">
        <v>151834</v>
      </c>
      <c r="D271" s="26" t="s">
        <v>323</v>
      </c>
      <c r="E271" s="34">
        <v>-384404.39</v>
      </c>
      <c r="F271" s="50">
        <v>-384404.39</v>
      </c>
    </row>
    <row r="272" spans="1:6" ht="15" thickBot="1" x14ac:dyDescent="0.4">
      <c r="A272" s="26" t="s">
        <v>50</v>
      </c>
      <c r="B272" s="26" t="s">
        <v>78</v>
      </c>
      <c r="C272" s="26">
        <v>151836</v>
      </c>
      <c r="D272" s="26" t="s">
        <v>324</v>
      </c>
      <c r="E272" s="34">
        <v>292149.87</v>
      </c>
      <c r="F272" s="50">
        <v>292149.87</v>
      </c>
    </row>
    <row r="273" spans="1:6" ht="15" thickBot="1" x14ac:dyDescent="0.4">
      <c r="A273" s="26" t="s">
        <v>50</v>
      </c>
      <c r="B273" s="26" t="s">
        <v>78</v>
      </c>
      <c r="C273" s="26">
        <v>151838</v>
      </c>
      <c r="D273" s="26" t="s">
        <v>325</v>
      </c>
      <c r="E273" s="34">
        <v>4459696</v>
      </c>
      <c r="F273" s="50">
        <v>4459696</v>
      </c>
    </row>
    <row r="274" spans="1:6" ht="15" thickBot="1" x14ac:dyDescent="0.4">
      <c r="A274" s="26" t="s">
        <v>50</v>
      </c>
      <c r="B274" s="26" t="s">
        <v>78</v>
      </c>
      <c r="C274" s="26">
        <v>151840</v>
      </c>
      <c r="D274" s="26" t="s">
        <v>326</v>
      </c>
      <c r="E274" s="34">
        <v>353684</v>
      </c>
      <c r="F274" s="50">
        <v>353684</v>
      </c>
    </row>
    <row r="275" spans="1:6" ht="15" thickBot="1" x14ac:dyDescent="0.4">
      <c r="A275" s="26" t="s">
        <v>50</v>
      </c>
      <c r="B275" s="26" t="s">
        <v>78</v>
      </c>
      <c r="C275" s="26">
        <v>151842</v>
      </c>
      <c r="D275" s="26" t="s">
        <v>327</v>
      </c>
      <c r="E275" s="34">
        <v>514869</v>
      </c>
      <c r="F275" s="50">
        <v>514869</v>
      </c>
    </row>
    <row r="276" spans="1:6" ht="15" thickBot="1" x14ac:dyDescent="0.4">
      <c r="A276" s="26" t="s">
        <v>50</v>
      </c>
      <c r="B276" s="26" t="s">
        <v>78</v>
      </c>
      <c r="C276" s="26">
        <v>151844</v>
      </c>
      <c r="D276" s="26" t="s">
        <v>328</v>
      </c>
      <c r="E276" s="34">
        <v>40831</v>
      </c>
      <c r="F276" s="50">
        <v>40831</v>
      </c>
    </row>
    <row r="277" spans="1:6" ht="15" thickBot="1" x14ac:dyDescent="0.4">
      <c r="A277" s="26" t="s">
        <v>50</v>
      </c>
      <c r="B277" s="26" t="s">
        <v>78</v>
      </c>
      <c r="C277" s="26">
        <v>151846</v>
      </c>
      <c r="D277" s="26" t="s">
        <v>329</v>
      </c>
      <c r="E277" s="34">
        <v>-157869.94</v>
      </c>
      <c r="F277" s="50">
        <v>-157869.94</v>
      </c>
    </row>
    <row r="278" spans="1:6" ht="15" thickBot="1" x14ac:dyDescent="0.4">
      <c r="A278" s="26" t="s">
        <v>50</v>
      </c>
      <c r="B278" s="26" t="s">
        <v>78</v>
      </c>
      <c r="C278" s="26">
        <v>151848</v>
      </c>
      <c r="D278" s="26" t="s">
        <v>330</v>
      </c>
      <c r="E278" s="34">
        <v>-430289.64</v>
      </c>
      <c r="F278" s="50">
        <v>-430289.64</v>
      </c>
    </row>
    <row r="279" spans="1:6" ht="15" thickBot="1" x14ac:dyDescent="0.4">
      <c r="A279" s="26" t="s">
        <v>50</v>
      </c>
      <c r="B279" s="26" t="s">
        <v>78</v>
      </c>
      <c r="C279" s="26">
        <v>151850</v>
      </c>
      <c r="D279" s="26" t="s">
        <v>331</v>
      </c>
      <c r="E279" s="34">
        <v>0</v>
      </c>
      <c r="F279" s="50">
        <v>0</v>
      </c>
    </row>
    <row r="280" spans="1:6" ht="15" thickBot="1" x14ac:dyDescent="0.4">
      <c r="A280" s="26" t="s">
        <v>50</v>
      </c>
      <c r="B280" s="26" t="s">
        <v>78</v>
      </c>
      <c r="C280" s="26">
        <v>151852</v>
      </c>
      <c r="D280" s="26" t="s">
        <v>332</v>
      </c>
      <c r="E280" s="34">
        <v>-5134127.08</v>
      </c>
      <c r="F280" s="50">
        <v>-5134127.08</v>
      </c>
    </row>
    <row r="281" spans="1:6" ht="15" thickBot="1" x14ac:dyDescent="0.4">
      <c r="A281" s="26" t="s">
        <v>50</v>
      </c>
      <c r="B281" s="26" t="s">
        <v>78</v>
      </c>
      <c r="C281" s="26">
        <v>151854</v>
      </c>
      <c r="D281" s="26" t="s">
        <v>333</v>
      </c>
      <c r="E281" s="34">
        <v>-3578203.67</v>
      </c>
      <c r="F281" s="50">
        <v>-3578203.67</v>
      </c>
    </row>
    <row r="282" spans="1:6" ht="15" thickBot="1" x14ac:dyDescent="0.4">
      <c r="A282" s="26" t="s">
        <v>50</v>
      </c>
      <c r="B282" s="26" t="s">
        <v>78</v>
      </c>
      <c r="C282" s="26">
        <v>151858</v>
      </c>
      <c r="D282" s="26" t="s">
        <v>334</v>
      </c>
      <c r="E282" s="34">
        <v>0</v>
      </c>
      <c r="F282" s="50">
        <v>0</v>
      </c>
    </row>
    <row r="283" spans="1:6" ht="15" thickBot="1" x14ac:dyDescent="0.4">
      <c r="A283" s="26" t="s">
        <v>50</v>
      </c>
      <c r="B283" s="26" t="s">
        <v>78</v>
      </c>
      <c r="C283" s="26">
        <v>151860</v>
      </c>
      <c r="D283" s="26" t="s">
        <v>335</v>
      </c>
      <c r="E283" s="34">
        <v>0</v>
      </c>
      <c r="F283" s="50">
        <v>0</v>
      </c>
    </row>
    <row r="284" spans="1:6" ht="15" thickBot="1" x14ac:dyDescent="0.4">
      <c r="A284" s="26" t="s">
        <v>50</v>
      </c>
      <c r="B284" s="26" t="s">
        <v>78</v>
      </c>
      <c r="C284" s="26">
        <v>151862</v>
      </c>
      <c r="D284" s="26" t="s">
        <v>336</v>
      </c>
      <c r="E284" s="34">
        <v>-644899.85</v>
      </c>
      <c r="F284" s="50">
        <v>-644899.85</v>
      </c>
    </row>
    <row r="285" spans="1:6" ht="15" thickBot="1" x14ac:dyDescent="0.4">
      <c r="A285" s="26" t="s">
        <v>50</v>
      </c>
      <c r="B285" s="26" t="s">
        <v>78</v>
      </c>
      <c r="C285" s="26">
        <v>151864</v>
      </c>
      <c r="D285" s="26" t="s">
        <v>337</v>
      </c>
      <c r="E285" s="34">
        <v>-1321399.29</v>
      </c>
      <c r="F285" s="50">
        <v>-1321399.29</v>
      </c>
    </row>
    <row r="286" spans="1:6" ht="15" thickBot="1" x14ac:dyDescent="0.4">
      <c r="A286" s="26" t="s">
        <v>50</v>
      </c>
      <c r="B286" s="26" t="s">
        <v>78</v>
      </c>
      <c r="C286" s="26">
        <v>151866</v>
      </c>
      <c r="D286" s="26" t="s">
        <v>338</v>
      </c>
      <c r="E286" s="34">
        <v>0</v>
      </c>
      <c r="F286" s="50">
        <v>0</v>
      </c>
    </row>
    <row r="287" spans="1:6" ht="15" thickBot="1" x14ac:dyDescent="0.4">
      <c r="A287" s="26" t="s">
        <v>50</v>
      </c>
      <c r="B287" s="26" t="s">
        <v>78</v>
      </c>
      <c r="C287" s="26">
        <v>151868</v>
      </c>
      <c r="D287" s="26" t="s">
        <v>339</v>
      </c>
      <c r="E287" s="34">
        <v>-7218829.2699999996</v>
      </c>
      <c r="F287" s="50">
        <v>-7218829.2699999996</v>
      </c>
    </row>
    <row r="288" spans="1:6" ht="15" thickBot="1" x14ac:dyDescent="0.4">
      <c r="A288" s="26" t="s">
        <v>50</v>
      </c>
      <c r="B288" s="26" t="s">
        <v>78</v>
      </c>
      <c r="C288" s="26">
        <v>151870</v>
      </c>
      <c r="D288" s="26" t="s">
        <v>340</v>
      </c>
      <c r="E288" s="34">
        <v>31030.55</v>
      </c>
      <c r="F288" s="50">
        <v>31030.55</v>
      </c>
    </row>
    <row r="289" spans="1:6" ht="15" thickBot="1" x14ac:dyDescent="0.4">
      <c r="A289" s="26" t="s">
        <v>50</v>
      </c>
      <c r="B289" s="26" t="s">
        <v>78</v>
      </c>
      <c r="C289" s="26">
        <v>151872</v>
      </c>
      <c r="D289" s="26" t="s">
        <v>341</v>
      </c>
      <c r="E289" s="34">
        <v>-1154274.05</v>
      </c>
      <c r="F289" s="50">
        <v>-1154274.05</v>
      </c>
    </row>
    <row r="290" spans="1:6" ht="15" thickBot="1" x14ac:dyDescent="0.4">
      <c r="A290" s="26" t="s">
        <v>50</v>
      </c>
      <c r="B290" s="26" t="s">
        <v>78</v>
      </c>
      <c r="C290" s="26">
        <v>151874</v>
      </c>
      <c r="D290" s="26" t="s">
        <v>342</v>
      </c>
      <c r="E290" s="34">
        <v>1154274.05</v>
      </c>
      <c r="F290" s="50">
        <v>1154274.05</v>
      </c>
    </row>
    <row r="291" spans="1:6" ht="15" thickBot="1" x14ac:dyDescent="0.4">
      <c r="A291" s="26" t="s">
        <v>50</v>
      </c>
      <c r="B291" s="26" t="s">
        <v>78</v>
      </c>
      <c r="C291" s="26">
        <v>151878</v>
      </c>
      <c r="D291" s="26" t="s">
        <v>343</v>
      </c>
      <c r="E291" s="34">
        <v>113142</v>
      </c>
      <c r="F291" s="50">
        <v>113142</v>
      </c>
    </row>
    <row r="292" spans="1:6" ht="15" thickBot="1" x14ac:dyDescent="0.4">
      <c r="A292" s="26" t="s">
        <v>50</v>
      </c>
      <c r="B292" s="26" t="s">
        <v>78</v>
      </c>
      <c r="C292" s="26">
        <v>151880</v>
      </c>
      <c r="D292" s="26" t="s">
        <v>344</v>
      </c>
      <c r="E292" s="34">
        <v>83372.72</v>
      </c>
      <c r="F292" s="50">
        <v>83372.72</v>
      </c>
    </row>
    <row r="293" spans="1:6" ht="15" thickBot="1" x14ac:dyDescent="0.4">
      <c r="A293" s="26" t="s">
        <v>50</v>
      </c>
      <c r="B293" s="26" t="s">
        <v>78</v>
      </c>
      <c r="C293" s="26">
        <v>151882</v>
      </c>
      <c r="D293" s="26" t="s">
        <v>345</v>
      </c>
      <c r="E293" s="34">
        <v>52702.14</v>
      </c>
      <c r="F293" s="50">
        <v>52702.14</v>
      </c>
    </row>
    <row r="294" spans="1:6" ht="15" thickBot="1" x14ac:dyDescent="0.4">
      <c r="A294" s="26" t="s">
        <v>50</v>
      </c>
      <c r="B294" s="26" t="s">
        <v>78</v>
      </c>
      <c r="C294" s="26">
        <v>151886</v>
      </c>
      <c r="D294" s="26" t="s">
        <v>346</v>
      </c>
      <c r="E294" s="34">
        <v>0</v>
      </c>
      <c r="F294" s="50">
        <v>0</v>
      </c>
    </row>
    <row r="295" spans="1:6" ht="15" thickBot="1" x14ac:dyDescent="0.4">
      <c r="A295" s="26" t="s">
        <v>50</v>
      </c>
      <c r="B295" s="26" t="s">
        <v>78</v>
      </c>
      <c r="C295" s="26">
        <v>151888</v>
      </c>
      <c r="D295" s="26" t="s">
        <v>347</v>
      </c>
      <c r="E295" s="34">
        <v>-24900.47</v>
      </c>
      <c r="F295" s="50">
        <v>-24900.47</v>
      </c>
    </row>
    <row r="296" spans="1:6" ht="15" thickBot="1" x14ac:dyDescent="0.4">
      <c r="A296" s="26" t="s">
        <v>50</v>
      </c>
      <c r="B296" s="26" t="s">
        <v>78</v>
      </c>
      <c r="C296" s="26">
        <v>151890</v>
      </c>
      <c r="D296" s="26" t="s">
        <v>348</v>
      </c>
      <c r="E296" s="34">
        <v>10030.629999999999</v>
      </c>
      <c r="F296" s="50">
        <v>10030.629999999999</v>
      </c>
    </row>
    <row r="297" spans="1:6" ht="15" thickBot="1" x14ac:dyDescent="0.4">
      <c r="A297" s="26" t="s">
        <v>50</v>
      </c>
      <c r="B297" s="26" t="s">
        <v>78</v>
      </c>
      <c r="C297" s="26">
        <v>151892</v>
      </c>
      <c r="D297" s="26" t="s">
        <v>349</v>
      </c>
      <c r="E297" s="34">
        <v>-279710.93</v>
      </c>
      <c r="F297" s="50">
        <v>-279710.93</v>
      </c>
    </row>
    <row r="298" spans="1:6" ht="15" thickBot="1" x14ac:dyDescent="0.4">
      <c r="A298" s="26" t="s">
        <v>50</v>
      </c>
      <c r="B298" s="26" t="s">
        <v>78</v>
      </c>
      <c r="C298" s="26">
        <v>151894</v>
      </c>
      <c r="D298" s="26" t="s">
        <v>350</v>
      </c>
      <c r="E298" s="34">
        <v>-569095.89</v>
      </c>
      <c r="F298" s="50">
        <v>-569095.89</v>
      </c>
    </row>
    <row r="299" spans="1:6" ht="15" thickBot="1" x14ac:dyDescent="0.4">
      <c r="A299" s="26" t="s">
        <v>50</v>
      </c>
      <c r="B299" s="26" t="s">
        <v>78</v>
      </c>
      <c r="C299" s="26">
        <v>151896</v>
      </c>
      <c r="D299" s="26" t="s">
        <v>351</v>
      </c>
      <c r="E299" s="34">
        <v>1392044.86</v>
      </c>
      <c r="F299" s="50">
        <v>1392044.86</v>
      </c>
    </row>
    <row r="300" spans="1:6" ht="15" thickBot="1" x14ac:dyDescent="0.4">
      <c r="A300" s="26" t="s">
        <v>50</v>
      </c>
      <c r="B300" s="26" t="s">
        <v>78</v>
      </c>
      <c r="C300" s="26">
        <v>151898</v>
      </c>
      <c r="D300" s="26" t="s">
        <v>352</v>
      </c>
      <c r="E300" s="34">
        <v>155108.16</v>
      </c>
      <c r="F300" s="50">
        <v>155108.16</v>
      </c>
    </row>
    <row r="301" spans="1:6" ht="15" thickBot="1" x14ac:dyDescent="0.4">
      <c r="A301" s="26" t="s">
        <v>50</v>
      </c>
      <c r="B301" s="26" t="s">
        <v>78</v>
      </c>
      <c r="C301" s="26">
        <v>151900</v>
      </c>
      <c r="D301" s="26" t="s">
        <v>353</v>
      </c>
      <c r="E301" s="34">
        <v>0</v>
      </c>
      <c r="F301" s="50">
        <v>0</v>
      </c>
    </row>
    <row r="302" spans="1:6" ht="15" thickBot="1" x14ac:dyDescent="0.4">
      <c r="A302" s="26" t="s">
        <v>50</v>
      </c>
      <c r="B302" s="26" t="s">
        <v>78</v>
      </c>
      <c r="C302" s="26">
        <v>151902</v>
      </c>
      <c r="D302" s="26" t="s">
        <v>354</v>
      </c>
      <c r="E302" s="34">
        <v>0</v>
      </c>
      <c r="F302" s="50">
        <v>0</v>
      </c>
    </row>
    <row r="303" spans="1:6" ht="15" thickBot="1" x14ac:dyDescent="0.4">
      <c r="A303" s="26" t="s">
        <v>50</v>
      </c>
      <c r="B303" s="26" t="s">
        <v>78</v>
      </c>
      <c r="C303" s="26">
        <v>151904</v>
      </c>
      <c r="D303" s="26" t="s">
        <v>355</v>
      </c>
      <c r="E303" s="34">
        <v>32997345.190000001</v>
      </c>
      <c r="F303" s="50">
        <v>32997345.190000001</v>
      </c>
    </row>
    <row r="304" spans="1:6" ht="15" thickBot="1" x14ac:dyDescent="0.4">
      <c r="A304" s="26" t="s">
        <v>50</v>
      </c>
      <c r="B304" s="26" t="s">
        <v>78</v>
      </c>
      <c r="C304" s="26">
        <v>151908</v>
      </c>
      <c r="D304" s="26" t="s">
        <v>356</v>
      </c>
      <c r="E304" s="34">
        <v>333533.19</v>
      </c>
      <c r="F304" s="50">
        <v>333533.19</v>
      </c>
    </row>
    <row r="305" spans="1:6" ht="15" thickBot="1" x14ac:dyDescent="0.4">
      <c r="A305" s="26" t="s">
        <v>50</v>
      </c>
      <c r="B305" s="26" t="s">
        <v>78</v>
      </c>
      <c r="C305" s="26">
        <v>151910</v>
      </c>
      <c r="D305" s="26" t="s">
        <v>357</v>
      </c>
      <c r="E305" s="34">
        <v>-40305.33</v>
      </c>
      <c r="F305" s="50">
        <v>-40305.33</v>
      </c>
    </row>
    <row r="306" spans="1:6" ht="15" thickBot="1" x14ac:dyDescent="0.4">
      <c r="A306" s="26" t="s">
        <v>50</v>
      </c>
      <c r="B306" s="26" t="s">
        <v>78</v>
      </c>
      <c r="C306" s="26">
        <v>151918</v>
      </c>
      <c r="D306" s="26" t="s">
        <v>358</v>
      </c>
      <c r="E306" s="34">
        <v>0</v>
      </c>
      <c r="F306" s="50">
        <v>0</v>
      </c>
    </row>
    <row r="307" spans="1:6" ht="15" thickBot="1" x14ac:dyDescent="0.4">
      <c r="A307" s="26" t="s">
        <v>50</v>
      </c>
      <c r="B307" s="26" t="s">
        <v>78</v>
      </c>
      <c r="C307" s="26">
        <v>151919</v>
      </c>
      <c r="D307" s="26" t="s">
        <v>359</v>
      </c>
      <c r="E307" s="34">
        <v>407404.01</v>
      </c>
      <c r="F307" s="50">
        <v>407404.01</v>
      </c>
    </row>
    <row r="308" spans="1:6" ht="15" thickBot="1" x14ac:dyDescent="0.4">
      <c r="A308" s="26" t="s">
        <v>50</v>
      </c>
      <c r="B308" s="26" t="s">
        <v>78</v>
      </c>
      <c r="C308" s="26">
        <v>151920</v>
      </c>
      <c r="D308" s="26" t="s">
        <v>360</v>
      </c>
      <c r="E308" s="34">
        <v>0</v>
      </c>
      <c r="F308" s="50">
        <v>0</v>
      </c>
    </row>
    <row r="309" spans="1:6" ht="15" thickBot="1" x14ac:dyDescent="0.4">
      <c r="A309" s="26" t="s">
        <v>50</v>
      </c>
      <c r="B309" s="26" t="s">
        <v>78</v>
      </c>
      <c r="C309" s="26">
        <v>151922</v>
      </c>
      <c r="D309" s="26" t="s">
        <v>361</v>
      </c>
      <c r="E309" s="34">
        <v>0</v>
      </c>
      <c r="F309" s="50">
        <v>0</v>
      </c>
    </row>
    <row r="310" spans="1:6" ht="15" thickBot="1" x14ac:dyDescent="0.4">
      <c r="A310" s="26" t="s">
        <v>50</v>
      </c>
      <c r="B310" s="26" t="s">
        <v>78</v>
      </c>
      <c r="C310" s="26">
        <v>151924</v>
      </c>
      <c r="D310" s="26" t="s">
        <v>362</v>
      </c>
      <c r="E310" s="34">
        <v>-40649154.579999998</v>
      </c>
      <c r="F310" s="50">
        <v>-40649154.579999998</v>
      </c>
    </row>
    <row r="311" spans="1:6" ht="15" thickBot="1" x14ac:dyDescent="0.4">
      <c r="A311" s="26" t="s">
        <v>50</v>
      </c>
      <c r="B311" s="26" t="s">
        <v>78</v>
      </c>
      <c r="C311" s="26">
        <v>151930</v>
      </c>
      <c r="D311" s="26" t="s">
        <v>363</v>
      </c>
      <c r="E311" s="34">
        <v>-133820.85999999999</v>
      </c>
      <c r="F311" s="50">
        <v>-133820.85999999999</v>
      </c>
    </row>
    <row r="312" spans="1:6" ht="15" thickBot="1" x14ac:dyDescent="0.4">
      <c r="A312" s="26" t="s">
        <v>50</v>
      </c>
      <c r="B312" s="26" t="s">
        <v>78</v>
      </c>
      <c r="C312" s="26">
        <v>151931</v>
      </c>
      <c r="D312" s="26" t="s">
        <v>364</v>
      </c>
      <c r="E312" s="34">
        <v>-25359.95</v>
      </c>
      <c r="F312" s="50">
        <v>-25359.95</v>
      </c>
    </row>
    <row r="313" spans="1:6" ht="15" thickBot="1" x14ac:dyDescent="0.4">
      <c r="A313" s="26" t="s">
        <v>50</v>
      </c>
      <c r="B313" s="26" t="s">
        <v>78</v>
      </c>
      <c r="C313" s="26">
        <v>151932</v>
      </c>
      <c r="D313" s="26" t="s">
        <v>365</v>
      </c>
      <c r="E313" s="34">
        <v>-1417378.04</v>
      </c>
      <c r="F313" s="50">
        <v>-1417378.04</v>
      </c>
    </row>
    <row r="314" spans="1:6" ht="15" thickBot="1" x14ac:dyDescent="0.4">
      <c r="A314" s="26" t="s">
        <v>50</v>
      </c>
      <c r="B314" s="26" t="s">
        <v>78</v>
      </c>
      <c r="C314" s="26">
        <v>151934</v>
      </c>
      <c r="D314" s="26" t="s">
        <v>366</v>
      </c>
      <c r="E314" s="34">
        <v>-562864.62</v>
      </c>
      <c r="F314" s="50">
        <v>-562864.62</v>
      </c>
    </row>
    <row r="315" spans="1:6" ht="15" thickBot="1" x14ac:dyDescent="0.4">
      <c r="A315" s="26" t="s">
        <v>50</v>
      </c>
      <c r="B315" s="26" t="s">
        <v>78</v>
      </c>
      <c r="C315" s="26">
        <v>151936</v>
      </c>
      <c r="D315" s="26" t="s">
        <v>367</v>
      </c>
      <c r="E315" s="34">
        <v>-291764.83</v>
      </c>
      <c r="F315" s="50">
        <v>-291764.83</v>
      </c>
    </row>
    <row r="316" spans="1:6" ht="15" thickBot="1" x14ac:dyDescent="0.4">
      <c r="A316" s="26" t="s">
        <v>50</v>
      </c>
      <c r="B316" s="26" t="s">
        <v>78</v>
      </c>
      <c r="C316" s="26">
        <v>154005</v>
      </c>
      <c r="D316" s="26" t="s">
        <v>368</v>
      </c>
      <c r="E316" s="34">
        <v>4890476</v>
      </c>
      <c r="F316" s="50">
        <v>4890476</v>
      </c>
    </row>
    <row r="317" spans="1:6" ht="15" thickBot="1" x14ac:dyDescent="0.4">
      <c r="A317" s="26" t="s">
        <v>50</v>
      </c>
      <c r="B317" s="26" t="s">
        <v>78</v>
      </c>
      <c r="C317" s="26">
        <v>154010</v>
      </c>
      <c r="D317" s="26" t="s">
        <v>369</v>
      </c>
      <c r="E317" s="34">
        <v>0</v>
      </c>
      <c r="F317" s="50">
        <v>0</v>
      </c>
    </row>
    <row r="318" spans="1:6" ht="15" thickBot="1" x14ac:dyDescent="0.4">
      <c r="A318" s="26" t="s">
        <v>50</v>
      </c>
      <c r="B318" s="26" t="s">
        <v>78</v>
      </c>
      <c r="C318" s="26">
        <v>154015</v>
      </c>
      <c r="D318" s="26" t="s">
        <v>370</v>
      </c>
      <c r="E318" s="34">
        <v>154555</v>
      </c>
      <c r="F318" s="50">
        <v>154555</v>
      </c>
    </row>
    <row r="319" spans="1:6" ht="15" thickBot="1" x14ac:dyDescent="0.4">
      <c r="A319" s="26" t="s">
        <v>50</v>
      </c>
      <c r="B319" s="26" t="s">
        <v>78</v>
      </c>
      <c r="C319" s="26">
        <v>157005</v>
      </c>
      <c r="D319" s="26" t="s">
        <v>371</v>
      </c>
      <c r="E319" s="34">
        <v>885071</v>
      </c>
      <c r="F319" s="50">
        <v>885071</v>
      </c>
    </row>
    <row r="320" spans="1:6" ht="15" thickBot="1" x14ac:dyDescent="0.4">
      <c r="A320" s="26" t="s">
        <v>50</v>
      </c>
      <c r="B320" s="26" t="s">
        <v>78</v>
      </c>
      <c r="C320" s="26">
        <v>157010</v>
      </c>
      <c r="D320" s="26" t="s">
        <v>372</v>
      </c>
      <c r="E320" s="34">
        <v>2278924</v>
      </c>
      <c r="F320" s="50">
        <v>2278924</v>
      </c>
    </row>
    <row r="321" spans="1:6" ht="15" thickBot="1" x14ac:dyDescent="0.4">
      <c r="A321" s="26" t="s">
        <v>50</v>
      </c>
      <c r="B321" s="26" t="s">
        <v>78</v>
      </c>
      <c r="C321" s="26">
        <v>157015</v>
      </c>
      <c r="D321" s="26" t="s">
        <v>373</v>
      </c>
      <c r="E321" s="34">
        <v>8908355.5199999996</v>
      </c>
      <c r="F321" s="50">
        <v>8908355.5199999996</v>
      </c>
    </row>
    <row r="322" spans="1:6" ht="15" thickBot="1" x14ac:dyDescent="0.4">
      <c r="A322" s="26" t="s">
        <v>50</v>
      </c>
      <c r="B322" s="26" t="s">
        <v>78</v>
      </c>
      <c r="C322" s="26">
        <v>157020</v>
      </c>
      <c r="D322" s="26" t="s">
        <v>374</v>
      </c>
      <c r="E322" s="34">
        <v>4313390.5199999996</v>
      </c>
      <c r="F322" s="50">
        <v>4313390.5199999996</v>
      </c>
    </row>
    <row r="323" spans="1:6" ht="15" thickBot="1" x14ac:dyDescent="0.4">
      <c r="A323" s="26" t="s">
        <v>50</v>
      </c>
      <c r="B323" s="26" t="s">
        <v>78</v>
      </c>
      <c r="C323" s="26">
        <v>157025</v>
      </c>
      <c r="D323" s="26" t="s">
        <v>371</v>
      </c>
      <c r="E323" s="34">
        <v>333799</v>
      </c>
      <c r="F323" s="50">
        <v>333799</v>
      </c>
    </row>
    <row r="324" spans="1:6" ht="15" thickBot="1" x14ac:dyDescent="0.4">
      <c r="A324" s="26" t="s">
        <v>50</v>
      </c>
      <c r="B324" s="26" t="s">
        <v>78</v>
      </c>
      <c r="C324" s="26">
        <v>157030</v>
      </c>
      <c r="D324" s="26" t="s">
        <v>374</v>
      </c>
      <c r="E324" s="34">
        <v>9227742.2100000009</v>
      </c>
      <c r="F324" s="50">
        <v>9227742.2100000009</v>
      </c>
    </row>
    <row r="325" spans="1:6" ht="15" thickBot="1" x14ac:dyDescent="0.4">
      <c r="A325" s="26" t="s">
        <v>50</v>
      </c>
      <c r="B325" s="26" t="s">
        <v>78</v>
      </c>
      <c r="C325" s="26">
        <v>157035</v>
      </c>
      <c r="D325" s="26" t="s">
        <v>375</v>
      </c>
      <c r="E325" s="34">
        <v>11006314.789999999</v>
      </c>
      <c r="F325" s="50">
        <v>11006314.789999999</v>
      </c>
    </row>
    <row r="326" spans="1:6" ht="15" thickBot="1" x14ac:dyDescent="0.4">
      <c r="A326" s="26" t="s">
        <v>50</v>
      </c>
      <c r="B326" s="26" t="s">
        <v>78</v>
      </c>
      <c r="C326" s="26">
        <v>157040</v>
      </c>
      <c r="D326" s="26" t="s">
        <v>376</v>
      </c>
      <c r="E326" s="34">
        <v>6677630</v>
      </c>
      <c r="F326" s="50">
        <v>6677630</v>
      </c>
    </row>
    <row r="327" spans="1:6" ht="15" thickBot="1" x14ac:dyDescent="0.4">
      <c r="A327" s="26" t="s">
        <v>50</v>
      </c>
      <c r="B327" s="26" t="s">
        <v>78</v>
      </c>
      <c r="C327" s="26">
        <v>157045</v>
      </c>
      <c r="D327" s="26" t="s">
        <v>377</v>
      </c>
      <c r="E327" s="34">
        <v>1446698.5</v>
      </c>
      <c r="F327" s="50">
        <v>1446698.5</v>
      </c>
    </row>
    <row r="328" spans="1:6" ht="15" thickBot="1" x14ac:dyDescent="0.4">
      <c r="A328" s="26" t="s">
        <v>50</v>
      </c>
      <c r="B328" s="26" t="s">
        <v>78</v>
      </c>
      <c r="C328" s="26">
        <v>157050</v>
      </c>
      <c r="D328" s="26" t="s">
        <v>378</v>
      </c>
      <c r="E328" s="34">
        <v>3849864</v>
      </c>
      <c r="F328" s="50">
        <v>3849864</v>
      </c>
    </row>
    <row r="329" spans="1:6" ht="15" thickBot="1" x14ac:dyDescent="0.4">
      <c r="A329" s="26" t="s">
        <v>50</v>
      </c>
      <c r="B329" s="26" t="s">
        <v>78</v>
      </c>
      <c r="C329" s="26">
        <v>157055</v>
      </c>
      <c r="D329" s="26" t="s">
        <v>379</v>
      </c>
      <c r="E329" s="34">
        <v>429852.98</v>
      </c>
      <c r="F329" s="50">
        <v>429852.98</v>
      </c>
    </row>
    <row r="330" spans="1:6" ht="15" thickBot="1" x14ac:dyDescent="0.4">
      <c r="A330" s="26" t="s">
        <v>50</v>
      </c>
      <c r="B330" s="26" t="s">
        <v>78</v>
      </c>
      <c r="C330" s="26">
        <v>160005</v>
      </c>
      <c r="D330" s="26" t="s">
        <v>380</v>
      </c>
      <c r="E330" s="34">
        <v>86016679.650000006</v>
      </c>
      <c r="F330" s="50">
        <v>86016679.650000006</v>
      </c>
    </row>
    <row r="331" spans="1:6" ht="15" thickBot="1" x14ac:dyDescent="0.4">
      <c r="A331" s="26" t="s">
        <v>50</v>
      </c>
      <c r="B331" s="26" t="s">
        <v>78</v>
      </c>
      <c r="C331" s="26">
        <v>160010</v>
      </c>
      <c r="D331" s="26" t="s">
        <v>381</v>
      </c>
      <c r="E331" s="34">
        <v>-22203.279999999999</v>
      </c>
      <c r="F331" s="50">
        <v>-22203.279999999999</v>
      </c>
    </row>
    <row r="332" spans="1:6" ht="15" thickBot="1" x14ac:dyDescent="0.4">
      <c r="A332" s="26" t="s">
        <v>50</v>
      </c>
      <c r="B332" s="26" t="s">
        <v>78</v>
      </c>
      <c r="C332" s="26">
        <v>160205</v>
      </c>
      <c r="D332" s="26" t="s">
        <v>382</v>
      </c>
      <c r="E332" s="34">
        <v>-13274178.789999999</v>
      </c>
      <c r="F332" s="50">
        <v>-13274178.789999999</v>
      </c>
    </row>
    <row r="333" spans="1:6" ht="15" thickBot="1" x14ac:dyDescent="0.4">
      <c r="A333" s="26" t="s">
        <v>50</v>
      </c>
      <c r="B333" s="26" t="s">
        <v>78</v>
      </c>
      <c r="C333" s="26">
        <v>163005</v>
      </c>
      <c r="D333" s="26" t="s">
        <v>383</v>
      </c>
      <c r="E333" s="34">
        <v>537990.18000000005</v>
      </c>
      <c r="F333" s="50">
        <v>537990.18000000005</v>
      </c>
    </row>
    <row r="334" spans="1:6" ht="15" thickBot="1" x14ac:dyDescent="0.4">
      <c r="A334" s="26" t="s">
        <v>50</v>
      </c>
      <c r="B334" s="26" t="s">
        <v>78</v>
      </c>
      <c r="C334" s="26">
        <v>163010</v>
      </c>
      <c r="D334" s="26" t="s">
        <v>384</v>
      </c>
      <c r="E334" s="34">
        <v>133764232.61</v>
      </c>
      <c r="F334" s="50">
        <v>133764232.61</v>
      </c>
    </row>
    <row r="335" spans="1:6" ht="15" thickBot="1" x14ac:dyDescent="0.4">
      <c r="A335" s="26" t="s">
        <v>50</v>
      </c>
      <c r="B335" s="26" t="s">
        <v>78</v>
      </c>
      <c r="C335" s="26">
        <v>169005</v>
      </c>
      <c r="D335" s="26" t="s">
        <v>385</v>
      </c>
      <c r="E335" s="34">
        <v>14293982.32</v>
      </c>
      <c r="F335" s="50">
        <v>14293982.32</v>
      </c>
    </row>
    <row r="336" spans="1:6" ht="15" thickBot="1" x14ac:dyDescent="0.4">
      <c r="A336" s="26" t="s">
        <v>50</v>
      </c>
      <c r="B336" s="26" t="s">
        <v>78</v>
      </c>
      <c r="C336" s="26">
        <v>169006</v>
      </c>
      <c r="D336" s="26" t="s">
        <v>386</v>
      </c>
      <c r="E336" s="34">
        <v>9414238.5700000003</v>
      </c>
      <c r="F336" s="50">
        <v>9414238.5700000003</v>
      </c>
    </row>
    <row r="337" spans="1:6" ht="15" thickBot="1" x14ac:dyDescent="0.4">
      <c r="A337" s="26" t="s">
        <v>50</v>
      </c>
      <c r="B337" s="26" t="s">
        <v>78</v>
      </c>
      <c r="C337" s="26">
        <v>169007</v>
      </c>
      <c r="D337" s="26" t="s">
        <v>387</v>
      </c>
      <c r="E337" s="34">
        <v>27464984.170000002</v>
      </c>
      <c r="F337" s="50">
        <v>27464984.170000002</v>
      </c>
    </row>
    <row r="338" spans="1:6" ht="15" thickBot="1" x14ac:dyDescent="0.4">
      <c r="A338" s="26" t="s">
        <v>50</v>
      </c>
      <c r="B338" s="26" t="s">
        <v>78</v>
      </c>
      <c r="C338" s="26">
        <v>169010</v>
      </c>
      <c r="D338" s="26" t="s">
        <v>388</v>
      </c>
      <c r="E338" s="34">
        <v>-6613957.4199999999</v>
      </c>
      <c r="F338" s="50">
        <v>-6613957.4199999999</v>
      </c>
    </row>
    <row r="339" spans="1:6" ht="15" thickBot="1" x14ac:dyDescent="0.4">
      <c r="A339" s="26" t="s">
        <v>50</v>
      </c>
      <c r="B339" s="26" t="s">
        <v>78</v>
      </c>
      <c r="C339" s="26">
        <v>169103</v>
      </c>
      <c r="D339" s="26" t="s">
        <v>389</v>
      </c>
      <c r="E339" s="34">
        <v>0.01</v>
      </c>
      <c r="F339" s="50">
        <v>0.01</v>
      </c>
    </row>
    <row r="340" spans="1:6" ht="15" thickBot="1" x14ac:dyDescent="0.4">
      <c r="A340" s="26" t="s">
        <v>50</v>
      </c>
      <c r="B340" s="26" t="s">
        <v>78</v>
      </c>
      <c r="C340" s="26">
        <v>169104</v>
      </c>
      <c r="D340" s="26" t="s">
        <v>390</v>
      </c>
      <c r="E340" s="34">
        <v>-4821.07</v>
      </c>
      <c r="F340" s="50">
        <v>-4821.07</v>
      </c>
    </row>
    <row r="341" spans="1:6" ht="15" thickBot="1" x14ac:dyDescent="0.4">
      <c r="A341" s="26" t="s">
        <v>50</v>
      </c>
      <c r="B341" s="26" t="s">
        <v>78</v>
      </c>
      <c r="C341" s="26">
        <v>169105</v>
      </c>
      <c r="D341" s="26" t="s">
        <v>391</v>
      </c>
      <c r="E341" s="34">
        <v>1899008.56</v>
      </c>
      <c r="F341" s="50">
        <v>1899008.56</v>
      </c>
    </row>
    <row r="342" spans="1:6" ht="15" thickBot="1" x14ac:dyDescent="0.4">
      <c r="A342" s="26" t="s">
        <v>50</v>
      </c>
      <c r="B342" s="26" t="s">
        <v>78</v>
      </c>
      <c r="C342" s="26">
        <v>169110</v>
      </c>
      <c r="D342" s="26" t="s">
        <v>392</v>
      </c>
      <c r="E342" s="34">
        <v>968759</v>
      </c>
      <c r="F342" s="50">
        <v>968759</v>
      </c>
    </row>
    <row r="343" spans="1:6" ht="15" thickBot="1" x14ac:dyDescent="0.4">
      <c r="A343" s="26" t="s">
        <v>50</v>
      </c>
      <c r="B343" s="26" t="s">
        <v>78</v>
      </c>
      <c r="C343" s="26">
        <v>169115</v>
      </c>
      <c r="D343" s="26" t="s">
        <v>393</v>
      </c>
      <c r="E343" s="34">
        <v>1373141.91</v>
      </c>
      <c r="F343" s="50">
        <v>1373141.91</v>
      </c>
    </row>
    <row r="344" spans="1:6" ht="15" thickBot="1" x14ac:dyDescent="0.4">
      <c r="A344" s="26" t="s">
        <v>50</v>
      </c>
      <c r="B344" s="26" t="s">
        <v>78</v>
      </c>
      <c r="C344" s="26">
        <v>169120</v>
      </c>
      <c r="D344" s="26" t="s">
        <v>394</v>
      </c>
      <c r="E344" s="34">
        <v>3793531</v>
      </c>
      <c r="F344" s="50">
        <v>3793531</v>
      </c>
    </row>
    <row r="345" spans="1:6" ht="15" thickBot="1" x14ac:dyDescent="0.4">
      <c r="A345" s="26" t="s">
        <v>50</v>
      </c>
      <c r="B345" s="26" t="s">
        <v>78</v>
      </c>
      <c r="C345" s="26">
        <v>169125</v>
      </c>
      <c r="D345" s="26" t="s">
        <v>395</v>
      </c>
      <c r="E345" s="34">
        <v>-222130.45</v>
      </c>
      <c r="F345" s="50">
        <v>-222130.45</v>
      </c>
    </row>
    <row r="346" spans="1:6" ht="15" thickBot="1" x14ac:dyDescent="0.4">
      <c r="A346" s="26" t="s">
        <v>50</v>
      </c>
      <c r="B346" s="26" t="s">
        <v>78</v>
      </c>
      <c r="C346" s="26">
        <v>169130</v>
      </c>
      <c r="D346" s="26" t="s">
        <v>396</v>
      </c>
      <c r="E346" s="34">
        <v>3212303</v>
      </c>
      <c r="F346" s="50">
        <v>3212303</v>
      </c>
    </row>
    <row r="347" spans="1:6" ht="15" thickBot="1" x14ac:dyDescent="0.4">
      <c r="A347" s="26" t="s">
        <v>50</v>
      </c>
      <c r="B347" s="26" t="s">
        <v>78</v>
      </c>
      <c r="C347" s="26">
        <v>169135</v>
      </c>
      <c r="D347" s="26" t="s">
        <v>397</v>
      </c>
      <c r="E347" s="34">
        <v>-174499.42</v>
      </c>
      <c r="F347" s="50">
        <v>-174499.42</v>
      </c>
    </row>
    <row r="348" spans="1:6" ht="15" thickBot="1" x14ac:dyDescent="0.4">
      <c r="A348" s="26" t="s">
        <v>50</v>
      </c>
      <c r="B348" s="26" t="s">
        <v>78</v>
      </c>
      <c r="C348" s="26">
        <v>169136</v>
      </c>
      <c r="D348" s="26" t="s">
        <v>398</v>
      </c>
      <c r="E348" s="34">
        <v>290000</v>
      </c>
      <c r="F348" s="50">
        <v>290000</v>
      </c>
    </row>
    <row r="349" spans="1:6" ht="15" thickBot="1" x14ac:dyDescent="0.4">
      <c r="A349" s="26" t="s">
        <v>50</v>
      </c>
      <c r="B349" s="26" t="s">
        <v>78</v>
      </c>
      <c r="C349" s="26">
        <v>169137</v>
      </c>
      <c r="D349" s="26" t="s">
        <v>399</v>
      </c>
      <c r="E349" s="34">
        <v>-65.790000000000006</v>
      </c>
      <c r="F349" s="50">
        <v>-65.790000000000006</v>
      </c>
    </row>
    <row r="350" spans="1:6" ht="15" thickBot="1" x14ac:dyDescent="0.4">
      <c r="A350" s="26" t="s">
        <v>50</v>
      </c>
      <c r="B350" s="26" t="s">
        <v>78</v>
      </c>
      <c r="C350" s="26">
        <v>169140</v>
      </c>
      <c r="D350" s="26" t="s">
        <v>400</v>
      </c>
      <c r="E350" s="34">
        <v>0</v>
      </c>
      <c r="F350" s="50">
        <v>0</v>
      </c>
    </row>
    <row r="351" spans="1:6" ht="15" thickBot="1" x14ac:dyDescent="0.4">
      <c r="A351" s="26" t="s">
        <v>50</v>
      </c>
      <c r="B351" s="26" t="s">
        <v>78</v>
      </c>
      <c r="C351" s="26">
        <v>169145</v>
      </c>
      <c r="D351" s="26" t="s">
        <v>401</v>
      </c>
      <c r="E351" s="34">
        <v>0</v>
      </c>
      <c r="F351" s="50">
        <v>0</v>
      </c>
    </row>
    <row r="352" spans="1:6" ht="15" thickBot="1" x14ac:dyDescent="0.4">
      <c r="A352" s="26" t="s">
        <v>50</v>
      </c>
      <c r="B352" s="26" t="s">
        <v>78</v>
      </c>
      <c r="C352" s="26">
        <v>169150</v>
      </c>
      <c r="D352" s="26" t="s">
        <v>402</v>
      </c>
      <c r="E352" s="34">
        <v>99543.18</v>
      </c>
      <c r="F352" s="50">
        <v>99543.18</v>
      </c>
    </row>
    <row r="353" spans="1:6" ht="15" thickBot="1" x14ac:dyDescent="0.4">
      <c r="A353" s="26" t="s">
        <v>50</v>
      </c>
      <c r="B353" s="26" t="s">
        <v>78</v>
      </c>
      <c r="C353" s="26">
        <v>169155</v>
      </c>
      <c r="D353" s="26" t="s">
        <v>403</v>
      </c>
      <c r="E353" s="34">
        <v>0</v>
      </c>
      <c r="F353" s="50">
        <v>0</v>
      </c>
    </row>
    <row r="354" spans="1:6" ht="15" thickBot="1" x14ac:dyDescent="0.4">
      <c r="A354" s="26" t="s">
        <v>50</v>
      </c>
      <c r="B354" s="26" t="s">
        <v>78</v>
      </c>
      <c r="C354" s="26">
        <v>169165</v>
      </c>
      <c r="D354" s="26" t="s">
        <v>404</v>
      </c>
      <c r="E354" s="34">
        <v>3983934.97</v>
      </c>
      <c r="F354" s="50">
        <v>3983934.97</v>
      </c>
    </row>
    <row r="355" spans="1:6" ht="15" thickBot="1" x14ac:dyDescent="0.4">
      <c r="A355" s="26" t="s">
        <v>50</v>
      </c>
      <c r="B355" s="26" t="s">
        <v>78</v>
      </c>
      <c r="C355" s="26">
        <v>169170</v>
      </c>
      <c r="D355" s="26" t="s">
        <v>405</v>
      </c>
      <c r="E355" s="34">
        <v>0</v>
      </c>
      <c r="F355" s="50">
        <v>0</v>
      </c>
    </row>
    <row r="356" spans="1:6" ht="15" thickBot="1" x14ac:dyDescent="0.4">
      <c r="A356" s="26" t="s">
        <v>50</v>
      </c>
      <c r="B356" s="26" t="s">
        <v>78</v>
      </c>
      <c r="C356" s="26">
        <v>169175</v>
      </c>
      <c r="D356" s="26" t="s">
        <v>406</v>
      </c>
      <c r="E356" s="34">
        <v>0</v>
      </c>
      <c r="F356" s="50">
        <v>0</v>
      </c>
    </row>
    <row r="357" spans="1:6" ht="15" thickBot="1" x14ac:dyDescent="0.4">
      <c r="A357" s="26" t="s">
        <v>50</v>
      </c>
      <c r="B357" s="26" t="s">
        <v>78</v>
      </c>
      <c r="C357" s="26">
        <v>169180</v>
      </c>
      <c r="D357" s="26" t="s">
        <v>407</v>
      </c>
      <c r="E357" s="34">
        <v>-436039.7</v>
      </c>
      <c r="F357" s="50">
        <v>-436039.7</v>
      </c>
    </row>
    <row r="358" spans="1:6" ht="15" thickBot="1" x14ac:dyDescent="0.4">
      <c r="A358" s="26" t="s">
        <v>50</v>
      </c>
      <c r="B358" s="26" t="s">
        <v>78</v>
      </c>
      <c r="C358" s="26">
        <v>169185</v>
      </c>
      <c r="D358" s="26" t="s">
        <v>408</v>
      </c>
      <c r="E358" s="34">
        <v>0</v>
      </c>
      <c r="F358" s="50">
        <v>0</v>
      </c>
    </row>
    <row r="359" spans="1:6" ht="15" thickBot="1" x14ac:dyDescent="0.4">
      <c r="A359" s="26" t="s">
        <v>50</v>
      </c>
      <c r="B359" s="26" t="s">
        <v>78</v>
      </c>
      <c r="C359" s="26">
        <v>169503</v>
      </c>
      <c r="D359" s="26" t="s">
        <v>409</v>
      </c>
      <c r="E359" s="34">
        <v>1259941.01</v>
      </c>
      <c r="F359" s="50">
        <v>1259941.01</v>
      </c>
    </row>
    <row r="360" spans="1:6" ht="15" thickBot="1" x14ac:dyDescent="0.4">
      <c r="A360" s="26" t="s">
        <v>50</v>
      </c>
      <c r="B360" s="26" t="s">
        <v>78</v>
      </c>
      <c r="C360" s="26">
        <v>169504</v>
      </c>
      <c r="D360" s="26" t="s">
        <v>410</v>
      </c>
      <c r="E360" s="34">
        <v>-1226981.55</v>
      </c>
      <c r="F360" s="50">
        <v>-1226981.55</v>
      </c>
    </row>
    <row r="361" spans="1:6" ht="15" thickBot="1" x14ac:dyDescent="0.4">
      <c r="A361" s="26" t="s">
        <v>50</v>
      </c>
      <c r="B361" s="26" t="s">
        <v>78</v>
      </c>
      <c r="C361" s="26">
        <v>169505</v>
      </c>
      <c r="D361" s="26" t="s">
        <v>411</v>
      </c>
      <c r="E361" s="34">
        <v>1226981.55</v>
      </c>
      <c r="F361" s="50">
        <v>1226981.55</v>
      </c>
    </row>
    <row r="362" spans="1:6" ht="15" thickBot="1" x14ac:dyDescent="0.4">
      <c r="A362" s="26" t="s">
        <v>50</v>
      </c>
      <c r="B362" s="26" t="s">
        <v>78</v>
      </c>
      <c r="C362" s="26">
        <v>169506</v>
      </c>
      <c r="D362" s="26" t="s">
        <v>412</v>
      </c>
      <c r="E362" s="34">
        <v>-1259941.01</v>
      </c>
      <c r="F362" s="50">
        <v>-1259941.01</v>
      </c>
    </row>
    <row r="363" spans="1:6" ht="15" thickBot="1" x14ac:dyDescent="0.4">
      <c r="A363" s="26" t="s">
        <v>50</v>
      </c>
      <c r="B363" s="26" t="s">
        <v>78</v>
      </c>
      <c r="C363" s="26">
        <v>169507</v>
      </c>
      <c r="D363" s="26" t="s">
        <v>413</v>
      </c>
      <c r="E363" s="34">
        <v>514239.4</v>
      </c>
      <c r="F363" s="50">
        <v>514239.4</v>
      </c>
    </row>
    <row r="364" spans="1:6" ht="15" thickBot="1" x14ac:dyDescent="0.4">
      <c r="A364" s="26" t="s">
        <v>50</v>
      </c>
      <c r="B364" s="26" t="s">
        <v>78</v>
      </c>
      <c r="C364" s="26">
        <v>169508</v>
      </c>
      <c r="D364" s="26" t="s">
        <v>414</v>
      </c>
      <c r="E364" s="34">
        <v>-42853.279999999999</v>
      </c>
      <c r="F364" s="50">
        <v>-42853.279999999999</v>
      </c>
    </row>
    <row r="365" spans="1:6" ht="15" thickBot="1" x14ac:dyDescent="0.4">
      <c r="A365" s="26" t="s">
        <v>50</v>
      </c>
      <c r="B365" s="26" t="s">
        <v>78</v>
      </c>
      <c r="C365" s="26">
        <v>169509</v>
      </c>
      <c r="D365" s="26" t="s">
        <v>415</v>
      </c>
      <c r="E365" s="34">
        <v>204968.21</v>
      </c>
      <c r="F365" s="50">
        <v>204968.21</v>
      </c>
    </row>
    <row r="366" spans="1:6" ht="15" thickBot="1" x14ac:dyDescent="0.4">
      <c r="A366" s="26" t="s">
        <v>50</v>
      </c>
      <c r="B366" s="26" t="s">
        <v>78</v>
      </c>
      <c r="C366" s="26">
        <v>169510</v>
      </c>
      <c r="D366" s="26" t="s">
        <v>416</v>
      </c>
      <c r="E366" s="34">
        <v>257221.39</v>
      </c>
      <c r="F366" s="50">
        <v>257221.39</v>
      </c>
    </row>
    <row r="367" spans="1:6" ht="15" thickBot="1" x14ac:dyDescent="0.4">
      <c r="A367" s="26" t="s">
        <v>50</v>
      </c>
      <c r="B367" s="26" t="s">
        <v>78</v>
      </c>
      <c r="C367" s="26">
        <v>169511</v>
      </c>
      <c r="D367" s="26" t="s">
        <v>417</v>
      </c>
      <c r="E367" s="34">
        <v>-21435.119999999999</v>
      </c>
      <c r="F367" s="50">
        <v>-21435.119999999999</v>
      </c>
    </row>
    <row r="368" spans="1:6" ht="15" thickBot="1" x14ac:dyDescent="0.4">
      <c r="A368" s="26" t="s">
        <v>50</v>
      </c>
      <c r="B368" s="26" t="s">
        <v>78</v>
      </c>
      <c r="C368" s="26">
        <v>169512</v>
      </c>
      <c r="D368" s="26" t="s">
        <v>418</v>
      </c>
      <c r="E368" s="34">
        <v>-177631.44</v>
      </c>
      <c r="F368" s="50">
        <v>-177631.44</v>
      </c>
    </row>
    <row r="369" spans="1:6" ht="15" thickBot="1" x14ac:dyDescent="0.4">
      <c r="A369" s="26" t="s">
        <v>50</v>
      </c>
      <c r="B369" s="26" t="s">
        <v>78</v>
      </c>
      <c r="C369" s="26">
        <v>169515</v>
      </c>
      <c r="D369" s="26" t="s">
        <v>419</v>
      </c>
      <c r="E369" s="34">
        <v>735437.18</v>
      </c>
      <c r="F369" s="50">
        <v>735437.18</v>
      </c>
    </row>
    <row r="370" spans="1:6" ht="15" thickBot="1" x14ac:dyDescent="0.4">
      <c r="A370" s="26" t="s">
        <v>50</v>
      </c>
      <c r="B370" s="26" t="s">
        <v>78</v>
      </c>
      <c r="C370" s="26">
        <v>169518</v>
      </c>
      <c r="D370" s="26" t="s">
        <v>420</v>
      </c>
      <c r="E370" s="34">
        <v>-329444.65000000002</v>
      </c>
      <c r="F370" s="50">
        <v>-329444.65000000002</v>
      </c>
    </row>
    <row r="371" spans="1:6" ht="15" thickBot="1" x14ac:dyDescent="0.4">
      <c r="A371" s="26" t="s">
        <v>50</v>
      </c>
      <c r="B371" s="26" t="s">
        <v>78</v>
      </c>
      <c r="C371" s="26">
        <v>169521</v>
      </c>
      <c r="D371" s="26" t="s">
        <v>421</v>
      </c>
      <c r="E371" s="34">
        <v>91090.29</v>
      </c>
      <c r="F371" s="50">
        <v>91090.29</v>
      </c>
    </row>
    <row r="372" spans="1:6" ht="15" thickBot="1" x14ac:dyDescent="0.4">
      <c r="A372" s="26" t="s">
        <v>50</v>
      </c>
      <c r="B372" s="26" t="s">
        <v>78</v>
      </c>
      <c r="C372" s="26">
        <v>169524</v>
      </c>
      <c r="D372" s="26" t="s">
        <v>422</v>
      </c>
      <c r="E372" s="34">
        <v>-81979.320000000007</v>
      </c>
      <c r="F372" s="50">
        <v>-81979.320000000007</v>
      </c>
    </row>
    <row r="373" spans="1:6" ht="15" thickBot="1" x14ac:dyDescent="0.4">
      <c r="A373" s="26" t="s">
        <v>50</v>
      </c>
      <c r="B373" s="26" t="s">
        <v>78</v>
      </c>
      <c r="C373" s="26">
        <v>169527</v>
      </c>
      <c r="D373" s="26" t="s">
        <v>421</v>
      </c>
      <c r="E373" s="34">
        <v>182108.56</v>
      </c>
      <c r="F373" s="50">
        <v>182108.56</v>
      </c>
    </row>
    <row r="374" spans="1:6" ht="15" thickBot="1" x14ac:dyDescent="0.4">
      <c r="A374" s="26" t="s">
        <v>50</v>
      </c>
      <c r="B374" s="26" t="s">
        <v>78</v>
      </c>
      <c r="C374" s="26">
        <v>169530</v>
      </c>
      <c r="D374" s="26" t="s">
        <v>422</v>
      </c>
      <c r="E374" s="34">
        <v>-163915.04</v>
      </c>
      <c r="F374" s="50">
        <v>-163915.04</v>
      </c>
    </row>
    <row r="375" spans="1:6" ht="15" thickBot="1" x14ac:dyDescent="0.4">
      <c r="A375" s="26" t="s">
        <v>50</v>
      </c>
      <c r="B375" s="26" t="s">
        <v>78</v>
      </c>
      <c r="C375" s="26">
        <v>169533</v>
      </c>
      <c r="D375" s="26" t="s">
        <v>423</v>
      </c>
      <c r="E375" s="34">
        <v>958048.15</v>
      </c>
      <c r="F375" s="50">
        <v>958048.15</v>
      </c>
    </row>
    <row r="376" spans="1:6" ht="15" thickBot="1" x14ac:dyDescent="0.4">
      <c r="A376" s="26" t="s">
        <v>50</v>
      </c>
      <c r="B376" s="26" t="s">
        <v>78</v>
      </c>
      <c r="C376" s="26">
        <v>169536</v>
      </c>
      <c r="D376" s="26" t="s">
        <v>424</v>
      </c>
      <c r="E376" s="34">
        <v>-603853.65</v>
      </c>
      <c r="F376" s="50">
        <v>-603853.65</v>
      </c>
    </row>
    <row r="377" spans="1:6" ht="15" thickBot="1" x14ac:dyDescent="0.4">
      <c r="A377" s="26" t="s">
        <v>50</v>
      </c>
      <c r="B377" s="26" t="s">
        <v>78</v>
      </c>
      <c r="C377" s="26">
        <v>169539</v>
      </c>
      <c r="D377" s="26" t="s">
        <v>425</v>
      </c>
      <c r="E377" s="34">
        <v>1121687.8500000001</v>
      </c>
      <c r="F377" s="50">
        <v>1121687.8500000001</v>
      </c>
    </row>
    <row r="378" spans="1:6" ht="15" thickBot="1" x14ac:dyDescent="0.4">
      <c r="A378" s="26" t="s">
        <v>50</v>
      </c>
      <c r="B378" s="26" t="s">
        <v>78</v>
      </c>
      <c r="C378" s="26">
        <v>169542</v>
      </c>
      <c r="D378" s="26" t="s">
        <v>426</v>
      </c>
      <c r="E378" s="34">
        <v>-700953.91</v>
      </c>
      <c r="F378" s="50">
        <v>-700953.91</v>
      </c>
    </row>
    <row r="379" spans="1:6" ht="15" thickBot="1" x14ac:dyDescent="0.4">
      <c r="A379" s="26" t="s">
        <v>50</v>
      </c>
      <c r="B379" s="26" t="s">
        <v>78</v>
      </c>
      <c r="C379" s="26">
        <v>169545</v>
      </c>
      <c r="D379" s="26" t="s">
        <v>427</v>
      </c>
      <c r="E379" s="34">
        <v>3258782.29</v>
      </c>
      <c r="F379" s="50">
        <v>3258782.29</v>
      </c>
    </row>
    <row r="380" spans="1:6" ht="15" thickBot="1" x14ac:dyDescent="0.4">
      <c r="A380" s="26" t="s">
        <v>50</v>
      </c>
      <c r="B380" s="26" t="s">
        <v>78</v>
      </c>
      <c r="C380" s="26">
        <v>169548</v>
      </c>
      <c r="D380" s="26" t="s">
        <v>428</v>
      </c>
      <c r="E380" s="34">
        <v>-1312717.52</v>
      </c>
      <c r="F380" s="50">
        <v>-1312717.52</v>
      </c>
    </row>
    <row r="381" spans="1:6" ht="15" thickBot="1" x14ac:dyDescent="0.4">
      <c r="A381" s="26" t="s">
        <v>50</v>
      </c>
      <c r="B381" s="26" t="s">
        <v>78</v>
      </c>
      <c r="C381" s="26">
        <v>169551</v>
      </c>
      <c r="D381" s="26" t="s">
        <v>429</v>
      </c>
      <c r="E381" s="34">
        <v>406728.4</v>
      </c>
      <c r="F381" s="50">
        <v>406728.4</v>
      </c>
    </row>
    <row r="382" spans="1:6" ht="15" thickBot="1" x14ac:dyDescent="0.4">
      <c r="A382" s="26" t="s">
        <v>50</v>
      </c>
      <c r="B382" s="26" t="s">
        <v>78</v>
      </c>
      <c r="C382" s="26">
        <v>169554</v>
      </c>
      <c r="D382" s="26" t="s">
        <v>430</v>
      </c>
      <c r="E382" s="34">
        <v>-193592.76</v>
      </c>
      <c r="F382" s="50">
        <v>-193592.76</v>
      </c>
    </row>
    <row r="383" spans="1:6" ht="15" thickBot="1" x14ac:dyDescent="0.4">
      <c r="A383" s="26" t="s">
        <v>50</v>
      </c>
      <c r="B383" s="26" t="s">
        <v>78</v>
      </c>
      <c r="C383" s="26">
        <v>169557</v>
      </c>
      <c r="D383" s="26" t="s">
        <v>431</v>
      </c>
      <c r="E383" s="34">
        <v>191650.23</v>
      </c>
      <c r="F383" s="50">
        <v>191650.23</v>
      </c>
    </row>
    <row r="384" spans="1:6" ht="15" thickBot="1" x14ac:dyDescent="0.4">
      <c r="A384" s="26" t="s">
        <v>50</v>
      </c>
      <c r="B384" s="26" t="s">
        <v>78</v>
      </c>
      <c r="C384" s="26">
        <v>169560</v>
      </c>
      <c r="D384" s="26" t="s">
        <v>432</v>
      </c>
      <c r="E384" s="34">
        <v>-91571.43</v>
      </c>
      <c r="F384" s="50">
        <v>-91571.43</v>
      </c>
    </row>
    <row r="385" spans="1:6" ht="15" thickBot="1" x14ac:dyDescent="0.4">
      <c r="A385" s="26" t="s">
        <v>50</v>
      </c>
      <c r="B385" s="26" t="s">
        <v>78</v>
      </c>
      <c r="C385" s="26">
        <v>169563</v>
      </c>
      <c r="D385" s="26" t="s">
        <v>433</v>
      </c>
      <c r="E385" s="34">
        <v>30601.71</v>
      </c>
      <c r="F385" s="50">
        <v>30601.71</v>
      </c>
    </row>
    <row r="386" spans="1:6" ht="15" thickBot="1" x14ac:dyDescent="0.4">
      <c r="A386" s="26" t="s">
        <v>50</v>
      </c>
      <c r="B386" s="26" t="s">
        <v>78</v>
      </c>
      <c r="C386" s="26">
        <v>169564</v>
      </c>
      <c r="D386" s="26" t="s">
        <v>434</v>
      </c>
      <c r="E386" s="34">
        <v>902301.12</v>
      </c>
      <c r="F386" s="50">
        <v>902301.12</v>
      </c>
    </row>
    <row r="387" spans="1:6" ht="15" thickBot="1" x14ac:dyDescent="0.4">
      <c r="A387" s="26" t="s">
        <v>50</v>
      </c>
      <c r="B387" s="26" t="s">
        <v>78</v>
      </c>
      <c r="C387" s="26">
        <v>169565</v>
      </c>
      <c r="D387" s="26" t="s">
        <v>435</v>
      </c>
      <c r="E387" s="34">
        <v>-0.02</v>
      </c>
      <c r="F387" s="50">
        <v>-0.02</v>
      </c>
    </row>
    <row r="388" spans="1:6" ht="15" thickBot="1" x14ac:dyDescent="0.4">
      <c r="A388" s="26" t="s">
        <v>50</v>
      </c>
      <c r="B388" s="26" t="s">
        <v>78</v>
      </c>
      <c r="C388" s="26">
        <v>169566</v>
      </c>
      <c r="D388" s="26" t="s">
        <v>436</v>
      </c>
      <c r="E388" s="34">
        <v>-11220.57</v>
      </c>
      <c r="F388" s="50">
        <v>-11220.57</v>
      </c>
    </row>
    <row r="389" spans="1:6" ht="15" thickBot="1" x14ac:dyDescent="0.4">
      <c r="A389" s="26" t="s">
        <v>50</v>
      </c>
      <c r="B389" s="26" t="s">
        <v>78</v>
      </c>
      <c r="C389" s="26">
        <v>169567</v>
      </c>
      <c r="D389" s="26" t="s">
        <v>437</v>
      </c>
      <c r="E389" s="34">
        <v>-86263.95</v>
      </c>
      <c r="F389" s="50">
        <v>-86263.95</v>
      </c>
    </row>
    <row r="390" spans="1:6" ht="15" thickBot="1" x14ac:dyDescent="0.4">
      <c r="A390" s="26" t="s">
        <v>50</v>
      </c>
      <c r="B390" s="26" t="s">
        <v>78</v>
      </c>
      <c r="C390" s="26">
        <v>169805</v>
      </c>
      <c r="D390" s="26" t="s">
        <v>438</v>
      </c>
      <c r="E390" s="34">
        <v>1148445.8500000001</v>
      </c>
      <c r="F390" s="50">
        <v>1148445.8500000001</v>
      </c>
    </row>
    <row r="391" spans="1:6" ht="15" thickBot="1" x14ac:dyDescent="0.4">
      <c r="A391" s="26" t="s">
        <v>50</v>
      </c>
      <c r="B391" s="26" t="s">
        <v>78</v>
      </c>
      <c r="C391" s="26">
        <v>169810</v>
      </c>
      <c r="D391" s="26" t="s">
        <v>439</v>
      </c>
      <c r="E391" s="34">
        <v>-1129462.3</v>
      </c>
      <c r="F391" s="50">
        <v>-1129462.3</v>
      </c>
    </row>
    <row r="392" spans="1:6" ht="15" thickBot="1" x14ac:dyDescent="0.4">
      <c r="A392" s="26" t="s">
        <v>50</v>
      </c>
      <c r="B392" s="26" t="s">
        <v>78</v>
      </c>
      <c r="C392" s="26">
        <v>169815</v>
      </c>
      <c r="D392" s="26" t="s">
        <v>440</v>
      </c>
      <c r="E392" s="34">
        <v>-3400229.21</v>
      </c>
      <c r="F392" s="50">
        <v>-3400229.21</v>
      </c>
    </row>
    <row r="393" spans="1:6" ht="15" thickBot="1" x14ac:dyDescent="0.4">
      <c r="A393" s="26" t="s">
        <v>50</v>
      </c>
      <c r="B393" s="26" t="s">
        <v>78</v>
      </c>
      <c r="C393" s="26">
        <v>169820</v>
      </c>
      <c r="D393" s="26" t="s">
        <v>441</v>
      </c>
      <c r="E393" s="34">
        <v>32412536.379999999</v>
      </c>
      <c r="F393" s="50">
        <v>32412536.379999999</v>
      </c>
    </row>
    <row r="394" spans="1:6" ht="15" thickBot="1" x14ac:dyDescent="0.4">
      <c r="A394" s="26" t="s">
        <v>50</v>
      </c>
      <c r="B394" s="26" t="s">
        <v>78</v>
      </c>
      <c r="C394" s="26">
        <v>169825</v>
      </c>
      <c r="D394" s="26" t="s">
        <v>442</v>
      </c>
      <c r="E394" s="34">
        <v>-4275516.53</v>
      </c>
      <c r="F394" s="50">
        <v>-4275516.53</v>
      </c>
    </row>
    <row r="395" spans="1:6" ht="15" thickBot="1" x14ac:dyDescent="0.4">
      <c r="A395" s="26" t="s">
        <v>50</v>
      </c>
      <c r="B395" s="26" t="s">
        <v>78</v>
      </c>
      <c r="C395" s="26">
        <v>169830</v>
      </c>
      <c r="D395" s="26" t="s">
        <v>443</v>
      </c>
      <c r="E395" s="34">
        <v>3632709.55</v>
      </c>
      <c r="F395" s="50">
        <v>3632709.55</v>
      </c>
    </row>
    <row r="396" spans="1:6" ht="15" thickBot="1" x14ac:dyDescent="0.4">
      <c r="A396" s="26" t="s">
        <v>50</v>
      </c>
      <c r="B396" s="26" t="s">
        <v>78</v>
      </c>
      <c r="C396" s="26">
        <v>169835</v>
      </c>
      <c r="D396" s="26" t="s">
        <v>444</v>
      </c>
      <c r="E396" s="34">
        <v>381060.24</v>
      </c>
      <c r="F396" s="50">
        <v>381060.24</v>
      </c>
    </row>
    <row r="397" spans="1:6" ht="15" thickBot="1" x14ac:dyDescent="0.4">
      <c r="A397" s="26" t="s">
        <v>50</v>
      </c>
      <c r="B397" s="26" t="s">
        <v>78</v>
      </c>
      <c r="C397" s="26">
        <v>169840</v>
      </c>
      <c r="D397" s="26" t="s">
        <v>445</v>
      </c>
      <c r="E397" s="34">
        <v>-3455339.51</v>
      </c>
      <c r="F397" s="50">
        <v>-3455339.51</v>
      </c>
    </row>
    <row r="398" spans="1:6" ht="15" thickBot="1" x14ac:dyDescent="0.4">
      <c r="A398" s="26" t="s">
        <v>50</v>
      </c>
      <c r="B398" s="26" t="s">
        <v>78</v>
      </c>
      <c r="C398" s="26">
        <v>169845</v>
      </c>
      <c r="D398" s="26" t="s">
        <v>446</v>
      </c>
      <c r="E398" s="34">
        <v>2722.5</v>
      </c>
      <c r="F398" s="50">
        <v>2722.5</v>
      </c>
    </row>
    <row r="399" spans="1:6" ht="15" thickBot="1" x14ac:dyDescent="0.4">
      <c r="A399" s="26" t="s">
        <v>50</v>
      </c>
      <c r="B399" s="26" t="s">
        <v>78</v>
      </c>
      <c r="C399" s="26">
        <v>169850</v>
      </c>
      <c r="D399" s="26" t="s">
        <v>447</v>
      </c>
      <c r="E399" s="34">
        <v>-2722.5</v>
      </c>
      <c r="F399" s="50">
        <v>-2722.5</v>
      </c>
    </row>
    <row r="400" spans="1:6" ht="15" thickBot="1" x14ac:dyDescent="0.4">
      <c r="A400" s="26" t="s">
        <v>50</v>
      </c>
      <c r="B400" s="26" t="s">
        <v>78</v>
      </c>
      <c r="C400" s="26">
        <v>169855</v>
      </c>
      <c r="D400" s="26" t="s">
        <v>448</v>
      </c>
      <c r="E400" s="34">
        <v>102732.75</v>
      </c>
      <c r="F400" s="50">
        <v>102732.75</v>
      </c>
    </row>
    <row r="401" spans="1:6" ht="15" thickBot="1" x14ac:dyDescent="0.4">
      <c r="A401" s="26" t="s">
        <v>50</v>
      </c>
      <c r="B401" s="26" t="s">
        <v>78</v>
      </c>
      <c r="C401" s="26">
        <v>169860</v>
      </c>
      <c r="D401" s="26" t="s">
        <v>449</v>
      </c>
      <c r="E401" s="34">
        <v>-30654.12</v>
      </c>
      <c r="F401" s="50">
        <v>-30654.12</v>
      </c>
    </row>
    <row r="402" spans="1:6" ht="15" thickBot="1" x14ac:dyDescent="0.4">
      <c r="A402" s="26" t="s">
        <v>50</v>
      </c>
      <c r="B402" s="26" t="s">
        <v>78</v>
      </c>
      <c r="C402" s="26">
        <v>169865</v>
      </c>
      <c r="D402" s="26" t="s">
        <v>450</v>
      </c>
      <c r="E402" s="34">
        <v>153159.73000000001</v>
      </c>
      <c r="F402" s="50">
        <v>153159.73000000001</v>
      </c>
    </row>
    <row r="403" spans="1:6" ht="15" thickBot="1" x14ac:dyDescent="0.4">
      <c r="A403" s="26" t="s">
        <v>50</v>
      </c>
      <c r="B403" s="26" t="s">
        <v>78</v>
      </c>
      <c r="C403" s="26">
        <v>169870</v>
      </c>
      <c r="D403" s="26" t="s">
        <v>451</v>
      </c>
      <c r="E403" s="34">
        <v>-91674.13</v>
      </c>
      <c r="F403" s="50">
        <v>-91674.13</v>
      </c>
    </row>
    <row r="404" spans="1:6" ht="15" thickBot="1" x14ac:dyDescent="0.4">
      <c r="A404" s="26" t="s">
        <v>50</v>
      </c>
      <c r="B404" s="26" t="s">
        <v>78</v>
      </c>
      <c r="C404" s="26">
        <v>169875</v>
      </c>
      <c r="D404" s="26" t="s">
        <v>452</v>
      </c>
      <c r="E404" s="34">
        <v>162033.84</v>
      </c>
      <c r="F404" s="50">
        <v>162033.84</v>
      </c>
    </row>
    <row r="405" spans="1:6" ht="15" thickBot="1" x14ac:dyDescent="0.4">
      <c r="A405" s="26" t="s">
        <v>50</v>
      </c>
      <c r="B405" s="26" t="s">
        <v>78</v>
      </c>
      <c r="C405" s="26">
        <v>169880</v>
      </c>
      <c r="D405" s="26" t="s">
        <v>453</v>
      </c>
      <c r="E405" s="34">
        <v>-16908.900000000001</v>
      </c>
      <c r="F405" s="50">
        <v>-16908.900000000001</v>
      </c>
    </row>
    <row r="406" spans="1:6" ht="15" thickBot="1" x14ac:dyDescent="0.4">
      <c r="A406" s="26" t="s">
        <v>50</v>
      </c>
      <c r="B406" s="26" t="s">
        <v>78</v>
      </c>
      <c r="C406" s="26">
        <v>169885</v>
      </c>
      <c r="D406" s="26" t="s">
        <v>454</v>
      </c>
      <c r="E406" s="34">
        <v>22234.71</v>
      </c>
      <c r="F406" s="50">
        <v>22234.71</v>
      </c>
    </row>
    <row r="407" spans="1:6" ht="15" thickBot="1" x14ac:dyDescent="0.4">
      <c r="A407" s="26" t="s">
        <v>50</v>
      </c>
      <c r="B407" s="26" t="s">
        <v>78</v>
      </c>
      <c r="C407" s="26">
        <v>172015</v>
      </c>
      <c r="D407" s="26" t="s">
        <v>455</v>
      </c>
      <c r="E407" s="34">
        <v>69756530.439999998</v>
      </c>
      <c r="F407" s="50">
        <v>69756530.439999998</v>
      </c>
    </row>
    <row r="408" spans="1:6" ht="15" thickBot="1" x14ac:dyDescent="0.4">
      <c r="A408" s="26" t="s">
        <v>50</v>
      </c>
      <c r="B408" s="26" t="s">
        <v>78</v>
      </c>
      <c r="C408" s="26">
        <v>172016</v>
      </c>
      <c r="D408" s="26" t="s">
        <v>456</v>
      </c>
      <c r="E408" s="34">
        <v>-11500000</v>
      </c>
      <c r="F408" s="50">
        <v>-11500000</v>
      </c>
    </row>
    <row r="409" spans="1:6" ht="15" thickBot="1" x14ac:dyDescent="0.4">
      <c r="A409" s="26" t="s">
        <v>50</v>
      </c>
      <c r="B409" s="26" t="s">
        <v>78</v>
      </c>
      <c r="C409" s="26">
        <v>172084</v>
      </c>
      <c r="D409" s="26" t="s">
        <v>457</v>
      </c>
      <c r="E409" s="34">
        <v>11171575.92</v>
      </c>
      <c r="F409" s="50">
        <v>11171575.92</v>
      </c>
    </row>
    <row r="410" spans="1:6" ht="15" thickBot="1" x14ac:dyDescent="0.4">
      <c r="A410" s="26" t="s">
        <v>50</v>
      </c>
      <c r="B410" s="26" t="s">
        <v>78</v>
      </c>
      <c r="C410" s="26">
        <v>172085</v>
      </c>
      <c r="D410" s="26" t="s">
        <v>458</v>
      </c>
      <c r="E410" s="34">
        <v>6020000</v>
      </c>
      <c r="F410" s="50">
        <v>6020000</v>
      </c>
    </row>
    <row r="411" spans="1:6" ht="15" thickBot="1" x14ac:dyDescent="0.4">
      <c r="A411" s="26" t="s">
        <v>50</v>
      </c>
      <c r="B411" s="26" t="s">
        <v>78</v>
      </c>
      <c r="C411" s="26">
        <v>204005</v>
      </c>
      <c r="D411" s="26" t="s">
        <v>459</v>
      </c>
      <c r="E411" s="34">
        <v>-170200000</v>
      </c>
      <c r="F411" s="50">
        <v>-170200000</v>
      </c>
    </row>
    <row r="412" spans="1:6" ht="15" thickBot="1" x14ac:dyDescent="0.4">
      <c r="A412" s="26" t="s">
        <v>50</v>
      </c>
      <c r="B412" s="26" t="s">
        <v>78</v>
      </c>
      <c r="C412" s="26">
        <v>208005</v>
      </c>
      <c r="D412" s="26" t="s">
        <v>460</v>
      </c>
      <c r="E412" s="34">
        <v>57627.92</v>
      </c>
      <c r="F412" s="50">
        <v>57627.92</v>
      </c>
    </row>
    <row r="413" spans="1:6" ht="15" thickBot="1" x14ac:dyDescent="0.4">
      <c r="A413" s="26" t="s">
        <v>50</v>
      </c>
      <c r="B413" s="26" t="s">
        <v>78</v>
      </c>
      <c r="C413" s="26">
        <v>208010</v>
      </c>
      <c r="D413" s="26" t="s">
        <v>38</v>
      </c>
      <c r="E413" s="34">
        <v>-90000000</v>
      </c>
      <c r="F413" s="50">
        <v>-90000000</v>
      </c>
    </row>
    <row r="414" spans="1:6" ht="15" thickBot="1" x14ac:dyDescent="0.4">
      <c r="A414" s="26" t="s">
        <v>50</v>
      </c>
      <c r="B414" s="26" t="s">
        <v>78</v>
      </c>
      <c r="C414" s="26">
        <v>212005</v>
      </c>
      <c r="D414" s="26" t="s">
        <v>461</v>
      </c>
      <c r="E414" s="34">
        <v>-12148597.619999999</v>
      </c>
      <c r="F414" s="50">
        <v>-12148597.619999999</v>
      </c>
    </row>
    <row r="415" spans="1:6" ht="15" thickBot="1" x14ac:dyDescent="0.4">
      <c r="A415" s="26" t="s">
        <v>50</v>
      </c>
      <c r="B415" s="26" t="s">
        <v>78</v>
      </c>
      <c r="C415" s="26">
        <v>212006</v>
      </c>
      <c r="D415" s="26" t="s">
        <v>462</v>
      </c>
      <c r="E415" s="34">
        <v>-902233.34</v>
      </c>
      <c r="F415" s="50">
        <v>-902233.34</v>
      </c>
    </row>
    <row r="416" spans="1:6" ht="15" thickBot="1" x14ac:dyDescent="0.4">
      <c r="A416" s="26" t="s">
        <v>50</v>
      </c>
      <c r="B416" s="26" t="s">
        <v>78</v>
      </c>
      <c r="C416" s="26">
        <v>212105</v>
      </c>
      <c r="D416" s="26" t="s">
        <v>463</v>
      </c>
      <c r="E416" s="34">
        <v>-11159019.560000001</v>
      </c>
      <c r="F416" s="50">
        <v>-11159019.560000001</v>
      </c>
    </row>
    <row r="417" spans="1:6" ht="15" thickBot="1" x14ac:dyDescent="0.4">
      <c r="A417" s="26" t="s">
        <v>50</v>
      </c>
      <c r="B417" s="26" t="s">
        <v>78</v>
      </c>
      <c r="C417" s="26">
        <v>212106</v>
      </c>
      <c r="D417" s="26" t="s">
        <v>464</v>
      </c>
      <c r="E417" s="34">
        <v>0</v>
      </c>
      <c r="F417" s="50">
        <v>0</v>
      </c>
    </row>
    <row r="418" spans="1:6" ht="15" thickBot="1" x14ac:dyDescent="0.4">
      <c r="A418" s="26" t="s">
        <v>50</v>
      </c>
      <c r="B418" s="26" t="s">
        <v>78</v>
      </c>
      <c r="C418" s="26">
        <v>212107</v>
      </c>
      <c r="D418" s="26" t="s">
        <v>465</v>
      </c>
      <c r="E418" s="34">
        <v>-1724.11</v>
      </c>
      <c r="F418" s="50">
        <v>-1724.11</v>
      </c>
    </row>
    <row r="419" spans="1:6" ht="15" thickBot="1" x14ac:dyDescent="0.4">
      <c r="A419" s="26" t="s">
        <v>50</v>
      </c>
      <c r="B419" s="26" t="s">
        <v>78</v>
      </c>
      <c r="C419" s="26">
        <v>212205</v>
      </c>
      <c r="D419" s="26" t="s">
        <v>466</v>
      </c>
      <c r="E419" s="34">
        <v>-12719129.449999999</v>
      </c>
      <c r="F419" s="50">
        <v>-12719129.449999999</v>
      </c>
    </row>
    <row r="420" spans="1:6" ht="15" thickBot="1" x14ac:dyDescent="0.4">
      <c r="A420" s="26" t="s">
        <v>50</v>
      </c>
      <c r="B420" s="26" t="s">
        <v>78</v>
      </c>
      <c r="C420" s="26">
        <v>212310</v>
      </c>
      <c r="D420" s="26" t="s">
        <v>467</v>
      </c>
      <c r="E420" s="34">
        <v>-12365527.5</v>
      </c>
      <c r="F420" s="50">
        <v>-12365527.5</v>
      </c>
    </row>
    <row r="421" spans="1:6" ht="15" thickBot="1" x14ac:dyDescent="0.4">
      <c r="A421" s="26" t="s">
        <v>50</v>
      </c>
      <c r="B421" s="26" t="s">
        <v>78</v>
      </c>
      <c r="C421" s="26">
        <v>212405</v>
      </c>
      <c r="D421" s="26" t="s">
        <v>468</v>
      </c>
      <c r="E421" s="34">
        <v>0</v>
      </c>
      <c r="F421" s="50">
        <v>0</v>
      </c>
    </row>
    <row r="422" spans="1:6" ht="15" thickBot="1" x14ac:dyDescent="0.4">
      <c r="A422" s="26" t="s">
        <v>50</v>
      </c>
      <c r="B422" s="26" t="s">
        <v>78</v>
      </c>
      <c r="C422" s="26">
        <v>212505</v>
      </c>
      <c r="D422" s="26" t="s">
        <v>469</v>
      </c>
      <c r="E422" s="34">
        <v>-9903599.2300000004</v>
      </c>
      <c r="F422" s="50">
        <v>-9903599.2300000004</v>
      </c>
    </row>
    <row r="423" spans="1:6" ht="15" thickBot="1" x14ac:dyDescent="0.4">
      <c r="A423" s="26" t="s">
        <v>50</v>
      </c>
      <c r="B423" s="26" t="s">
        <v>78</v>
      </c>
      <c r="C423" s="26">
        <v>212605</v>
      </c>
      <c r="D423" s="26" t="s">
        <v>470</v>
      </c>
      <c r="E423" s="34">
        <v>-103017956.5</v>
      </c>
      <c r="F423" s="50">
        <v>-103017956.5</v>
      </c>
    </row>
    <row r="424" spans="1:6" ht="15" thickBot="1" x14ac:dyDescent="0.4">
      <c r="A424" s="26" t="s">
        <v>50</v>
      </c>
      <c r="B424" s="26" t="s">
        <v>78</v>
      </c>
      <c r="C424" s="26">
        <v>212705</v>
      </c>
      <c r="D424" s="26" t="s">
        <v>471</v>
      </c>
      <c r="E424" s="34">
        <v>-5815723.46</v>
      </c>
      <c r="F424" s="50">
        <v>-5815723.46</v>
      </c>
    </row>
    <row r="425" spans="1:6" ht="15" thickBot="1" x14ac:dyDescent="0.4">
      <c r="A425" s="26" t="s">
        <v>50</v>
      </c>
      <c r="B425" s="26" t="s">
        <v>78</v>
      </c>
      <c r="C425" s="26">
        <v>212802</v>
      </c>
      <c r="D425" s="26" t="s">
        <v>472</v>
      </c>
      <c r="E425" s="34">
        <v>0</v>
      </c>
      <c r="F425" s="50">
        <v>0</v>
      </c>
    </row>
    <row r="426" spans="1:6" ht="15" thickBot="1" x14ac:dyDescent="0.4">
      <c r="A426" s="26" t="s">
        <v>50</v>
      </c>
      <c r="B426" s="26" t="s">
        <v>78</v>
      </c>
      <c r="C426" s="26">
        <v>212804</v>
      </c>
      <c r="D426" s="26" t="s">
        <v>473</v>
      </c>
      <c r="E426" s="34">
        <v>-2622823.8199999998</v>
      </c>
      <c r="F426" s="50">
        <v>-2622823.8199999998</v>
      </c>
    </row>
    <row r="427" spans="1:6" ht="15" thickBot="1" x14ac:dyDescent="0.4">
      <c r="A427" s="26" t="s">
        <v>50</v>
      </c>
      <c r="B427" s="26" t="s">
        <v>78</v>
      </c>
      <c r="C427" s="26">
        <v>212806</v>
      </c>
      <c r="D427" s="26" t="s">
        <v>474</v>
      </c>
      <c r="E427" s="34">
        <v>-10539.56</v>
      </c>
      <c r="F427" s="50">
        <v>-10539.56</v>
      </c>
    </row>
    <row r="428" spans="1:6" ht="15" thickBot="1" x14ac:dyDescent="0.4">
      <c r="A428" s="26" t="s">
        <v>50</v>
      </c>
      <c r="B428" s="26" t="s">
        <v>78</v>
      </c>
      <c r="C428" s="26">
        <v>212808</v>
      </c>
      <c r="D428" s="26" t="s">
        <v>475</v>
      </c>
      <c r="E428" s="34">
        <v>-106554.89</v>
      </c>
      <c r="F428" s="50">
        <v>-106554.89</v>
      </c>
    </row>
    <row r="429" spans="1:6" ht="15" thickBot="1" x14ac:dyDescent="0.4">
      <c r="A429" s="26" t="s">
        <v>50</v>
      </c>
      <c r="B429" s="26" t="s">
        <v>78</v>
      </c>
      <c r="C429" s="26">
        <v>212810</v>
      </c>
      <c r="D429" s="26" t="s">
        <v>476</v>
      </c>
      <c r="E429" s="34">
        <v>-82098.3</v>
      </c>
      <c r="F429" s="50">
        <v>-82098.3</v>
      </c>
    </row>
    <row r="430" spans="1:6" ht="15" thickBot="1" x14ac:dyDescent="0.4">
      <c r="A430" s="26" t="s">
        <v>50</v>
      </c>
      <c r="B430" s="26" t="s">
        <v>78</v>
      </c>
      <c r="C430" s="26">
        <v>212812</v>
      </c>
      <c r="D430" s="26" t="s">
        <v>477</v>
      </c>
      <c r="E430" s="34">
        <v>0</v>
      </c>
      <c r="F430" s="50">
        <v>0</v>
      </c>
    </row>
    <row r="431" spans="1:6" ht="15" thickBot="1" x14ac:dyDescent="0.4">
      <c r="A431" s="26" t="s">
        <v>50</v>
      </c>
      <c r="B431" s="26" t="s">
        <v>78</v>
      </c>
      <c r="C431" s="26">
        <v>212814</v>
      </c>
      <c r="D431" s="26" t="s">
        <v>478</v>
      </c>
      <c r="E431" s="34">
        <v>-32723.33</v>
      </c>
      <c r="F431" s="50">
        <v>-32723.33</v>
      </c>
    </row>
    <row r="432" spans="1:6" ht="15" thickBot="1" x14ac:dyDescent="0.4">
      <c r="A432" s="26" t="s">
        <v>50</v>
      </c>
      <c r="B432" s="26" t="s">
        <v>78</v>
      </c>
      <c r="C432" s="26">
        <v>212816</v>
      </c>
      <c r="D432" s="26" t="s">
        <v>479</v>
      </c>
      <c r="E432" s="34">
        <v>-2361731.09</v>
      </c>
      <c r="F432" s="50">
        <v>-2361731.09</v>
      </c>
    </row>
    <row r="433" spans="1:6" ht="15" thickBot="1" x14ac:dyDescent="0.4">
      <c r="A433" s="26" t="s">
        <v>50</v>
      </c>
      <c r="B433" s="26" t="s">
        <v>78</v>
      </c>
      <c r="C433" s="26">
        <v>212818</v>
      </c>
      <c r="D433" s="26" t="s">
        <v>480</v>
      </c>
      <c r="E433" s="34">
        <v>782804.43</v>
      </c>
      <c r="F433" s="50">
        <v>782804.43</v>
      </c>
    </row>
    <row r="434" spans="1:6" ht="15" thickBot="1" x14ac:dyDescent="0.4">
      <c r="A434" s="26" t="s">
        <v>50</v>
      </c>
      <c r="B434" s="26" t="s">
        <v>78</v>
      </c>
      <c r="C434" s="26">
        <v>212820</v>
      </c>
      <c r="D434" s="26" t="s">
        <v>481</v>
      </c>
      <c r="E434" s="34">
        <v>-782804.43</v>
      </c>
      <c r="F434" s="50">
        <v>-782804.43</v>
      </c>
    </row>
    <row r="435" spans="1:6" ht="15" thickBot="1" x14ac:dyDescent="0.4">
      <c r="A435" s="26" t="s">
        <v>50</v>
      </c>
      <c r="B435" s="26" t="s">
        <v>78</v>
      </c>
      <c r="C435" s="26">
        <v>212822</v>
      </c>
      <c r="D435" s="26" t="s">
        <v>482</v>
      </c>
      <c r="E435" s="34">
        <v>0</v>
      </c>
      <c r="F435" s="50">
        <v>0</v>
      </c>
    </row>
    <row r="436" spans="1:6" ht="15" thickBot="1" x14ac:dyDescent="0.4">
      <c r="A436" s="26" t="s">
        <v>50</v>
      </c>
      <c r="B436" s="26" t="s">
        <v>78</v>
      </c>
      <c r="C436" s="26">
        <v>212824</v>
      </c>
      <c r="D436" s="26" t="s">
        <v>483</v>
      </c>
      <c r="E436" s="34">
        <v>-1491.12</v>
      </c>
      <c r="F436" s="50">
        <v>-1491.12</v>
      </c>
    </row>
    <row r="437" spans="1:6" ht="15" thickBot="1" x14ac:dyDescent="0.4">
      <c r="A437" s="26" t="s">
        <v>50</v>
      </c>
      <c r="B437" s="26" t="s">
        <v>78</v>
      </c>
      <c r="C437" s="26">
        <v>212826</v>
      </c>
      <c r="D437" s="26" t="s">
        <v>484</v>
      </c>
      <c r="E437" s="34">
        <v>-669615.59</v>
      </c>
      <c r="F437" s="50">
        <v>-669615.59</v>
      </c>
    </row>
    <row r="438" spans="1:6" ht="15" thickBot="1" x14ac:dyDescent="0.4">
      <c r="A438" s="26" t="s">
        <v>50</v>
      </c>
      <c r="B438" s="26" t="s">
        <v>78</v>
      </c>
      <c r="C438" s="26">
        <v>212828</v>
      </c>
      <c r="D438" s="26" t="s">
        <v>485</v>
      </c>
      <c r="E438" s="34">
        <v>2.5499999999999998</v>
      </c>
      <c r="F438" s="50">
        <v>2.5499999999999998</v>
      </c>
    </row>
    <row r="439" spans="1:6" ht="15" thickBot="1" x14ac:dyDescent="0.4">
      <c r="A439" s="26" t="s">
        <v>50</v>
      </c>
      <c r="B439" s="26" t="s">
        <v>78</v>
      </c>
      <c r="C439" s="26">
        <v>212830</v>
      </c>
      <c r="D439" s="26" t="s">
        <v>486</v>
      </c>
      <c r="E439" s="34">
        <v>-4760</v>
      </c>
      <c r="F439" s="50">
        <v>-4760</v>
      </c>
    </row>
    <row r="440" spans="1:6" ht="15" thickBot="1" x14ac:dyDescent="0.4">
      <c r="A440" s="26" t="s">
        <v>50</v>
      </c>
      <c r="B440" s="26" t="s">
        <v>78</v>
      </c>
      <c r="C440" s="26">
        <v>212832</v>
      </c>
      <c r="D440" s="26" t="s">
        <v>487</v>
      </c>
      <c r="E440" s="34">
        <v>-586574.81000000006</v>
      </c>
      <c r="F440" s="50">
        <v>-586574.81000000006</v>
      </c>
    </row>
    <row r="441" spans="1:6" ht="15" thickBot="1" x14ac:dyDescent="0.4">
      <c r="A441" s="26" t="s">
        <v>50</v>
      </c>
      <c r="B441" s="26" t="s">
        <v>78</v>
      </c>
      <c r="C441" s="26">
        <v>212842</v>
      </c>
      <c r="D441" s="26" t="s">
        <v>488</v>
      </c>
      <c r="E441" s="34">
        <v>-907429.37</v>
      </c>
      <c r="F441" s="50">
        <v>-907429.37</v>
      </c>
    </row>
    <row r="442" spans="1:6" ht="15" thickBot="1" x14ac:dyDescent="0.4">
      <c r="A442" s="26" t="s">
        <v>50</v>
      </c>
      <c r="B442" s="26" t="s">
        <v>78</v>
      </c>
      <c r="C442" s="26">
        <v>212846</v>
      </c>
      <c r="D442" s="26" t="s">
        <v>489</v>
      </c>
      <c r="E442" s="34">
        <v>-482.16</v>
      </c>
      <c r="F442" s="50">
        <v>-482.16</v>
      </c>
    </row>
    <row r="443" spans="1:6" ht="15" thickBot="1" x14ac:dyDescent="0.4">
      <c r="A443" s="26" t="s">
        <v>50</v>
      </c>
      <c r="B443" s="26" t="s">
        <v>78</v>
      </c>
      <c r="C443" s="26">
        <v>212854</v>
      </c>
      <c r="D443" s="26" t="s">
        <v>490</v>
      </c>
      <c r="E443" s="34">
        <v>-37431.839999999997</v>
      </c>
      <c r="F443" s="50">
        <v>-37431.839999999997</v>
      </c>
    </row>
    <row r="444" spans="1:6" ht="15" thickBot="1" x14ac:dyDescent="0.4">
      <c r="A444" s="26" t="s">
        <v>50</v>
      </c>
      <c r="B444" s="26" t="s">
        <v>78</v>
      </c>
      <c r="C444" s="26">
        <v>212858</v>
      </c>
      <c r="D444" s="26" t="s">
        <v>491</v>
      </c>
      <c r="E444" s="34">
        <v>-526952.19999999995</v>
      </c>
      <c r="F444" s="50">
        <v>-526952.19999999995</v>
      </c>
    </row>
    <row r="445" spans="1:6" ht="15" thickBot="1" x14ac:dyDescent="0.4">
      <c r="A445" s="26" t="s">
        <v>50</v>
      </c>
      <c r="B445" s="26" t="s">
        <v>78</v>
      </c>
      <c r="C445" s="26">
        <v>212866</v>
      </c>
      <c r="D445" s="26" t="s">
        <v>492</v>
      </c>
      <c r="E445" s="34">
        <v>8333.3700000000008</v>
      </c>
      <c r="F445" s="50">
        <v>8333.3700000000008</v>
      </c>
    </row>
    <row r="446" spans="1:6" ht="15" thickBot="1" x14ac:dyDescent="0.4">
      <c r="A446" s="26" t="s">
        <v>50</v>
      </c>
      <c r="B446" s="26" t="s">
        <v>78</v>
      </c>
      <c r="C446" s="26">
        <v>212872</v>
      </c>
      <c r="D446" s="26" t="s">
        <v>493</v>
      </c>
      <c r="E446" s="34">
        <v>-650654.31999999995</v>
      </c>
      <c r="F446" s="50">
        <v>-650654.31999999995</v>
      </c>
    </row>
    <row r="447" spans="1:6" ht="15" thickBot="1" x14ac:dyDescent="0.4">
      <c r="A447" s="26" t="s">
        <v>50</v>
      </c>
      <c r="B447" s="26" t="s">
        <v>78</v>
      </c>
      <c r="C447" s="26">
        <v>212874</v>
      </c>
      <c r="D447" s="26" t="s">
        <v>494</v>
      </c>
      <c r="E447" s="34">
        <v>-309126.37</v>
      </c>
      <c r="F447" s="50">
        <v>-309126.37</v>
      </c>
    </row>
    <row r="448" spans="1:6" ht="15" thickBot="1" x14ac:dyDescent="0.4">
      <c r="A448" s="26" t="s">
        <v>50</v>
      </c>
      <c r="B448" s="26" t="s">
        <v>78</v>
      </c>
      <c r="C448" s="26">
        <v>212876</v>
      </c>
      <c r="D448" s="26" t="s">
        <v>495</v>
      </c>
      <c r="E448" s="34">
        <v>-344186.35</v>
      </c>
      <c r="F448" s="50">
        <v>-344186.35</v>
      </c>
    </row>
    <row r="449" spans="1:6" ht="15" thickBot="1" x14ac:dyDescent="0.4">
      <c r="A449" s="26" t="s">
        <v>50</v>
      </c>
      <c r="B449" s="26" t="s">
        <v>78</v>
      </c>
      <c r="C449" s="26">
        <v>212878</v>
      </c>
      <c r="D449" s="26" t="s">
        <v>496</v>
      </c>
      <c r="E449" s="34">
        <v>-115991.3</v>
      </c>
      <c r="F449" s="50">
        <v>-115991.3</v>
      </c>
    </row>
    <row r="450" spans="1:6" ht="15" thickBot="1" x14ac:dyDescent="0.4">
      <c r="A450" s="26" t="s">
        <v>50</v>
      </c>
      <c r="B450" s="26" t="s">
        <v>78</v>
      </c>
      <c r="C450" s="26">
        <v>212880</v>
      </c>
      <c r="D450" s="26" t="s">
        <v>497</v>
      </c>
      <c r="E450" s="34">
        <v>-83252.11</v>
      </c>
      <c r="F450" s="50">
        <v>-83252.11</v>
      </c>
    </row>
    <row r="451" spans="1:6" ht="15" thickBot="1" x14ac:dyDescent="0.4">
      <c r="A451" s="26" t="s">
        <v>50</v>
      </c>
      <c r="B451" s="26" t="s">
        <v>78</v>
      </c>
      <c r="C451" s="26">
        <v>212884</v>
      </c>
      <c r="D451" s="26" t="s">
        <v>498</v>
      </c>
      <c r="E451" s="34">
        <v>-73530.22</v>
      </c>
      <c r="F451" s="50">
        <v>-73530.22</v>
      </c>
    </row>
    <row r="452" spans="1:6" ht="15" thickBot="1" x14ac:dyDescent="0.4">
      <c r="A452" s="26" t="s">
        <v>50</v>
      </c>
      <c r="B452" s="26" t="s">
        <v>78</v>
      </c>
      <c r="C452" s="26">
        <v>216005</v>
      </c>
      <c r="D452" s="26" t="s">
        <v>499</v>
      </c>
      <c r="E452" s="34">
        <v>-304845.06</v>
      </c>
      <c r="F452" s="50">
        <v>-304845.06</v>
      </c>
    </row>
    <row r="453" spans="1:6" ht="15" thickBot="1" x14ac:dyDescent="0.4">
      <c r="A453" s="26" t="s">
        <v>50</v>
      </c>
      <c r="B453" s="26" t="s">
        <v>78</v>
      </c>
      <c r="C453" s="26">
        <v>216007</v>
      </c>
      <c r="D453" s="26" t="s">
        <v>500</v>
      </c>
      <c r="E453" s="34">
        <v>0</v>
      </c>
      <c r="F453" s="50">
        <v>0</v>
      </c>
    </row>
    <row r="454" spans="1:6" ht="15" thickBot="1" x14ac:dyDescent="0.4">
      <c r="A454" s="26" t="s">
        <v>50</v>
      </c>
      <c r="B454" s="26" t="s">
        <v>78</v>
      </c>
      <c r="C454" s="26">
        <v>216305</v>
      </c>
      <c r="D454" s="26" t="s">
        <v>501</v>
      </c>
      <c r="E454" s="34">
        <v>-8870350.9700000007</v>
      </c>
      <c r="F454" s="50">
        <v>-8870350.9700000007</v>
      </c>
    </row>
    <row r="455" spans="1:6" ht="15" thickBot="1" x14ac:dyDescent="0.4">
      <c r="A455" s="26" t="s">
        <v>50</v>
      </c>
      <c r="B455" s="26" t="s">
        <v>78</v>
      </c>
      <c r="C455" s="26">
        <v>220005</v>
      </c>
      <c r="D455" s="26" t="s">
        <v>502</v>
      </c>
      <c r="E455" s="34">
        <v>-22295</v>
      </c>
      <c r="F455" s="50">
        <v>-22295</v>
      </c>
    </row>
    <row r="456" spans="1:6" ht="15" thickBot="1" x14ac:dyDescent="0.4">
      <c r="A456" s="26" t="s">
        <v>50</v>
      </c>
      <c r="B456" s="26" t="s">
        <v>78</v>
      </c>
      <c r="C456" s="26">
        <v>220305</v>
      </c>
      <c r="D456" s="26" t="s">
        <v>503</v>
      </c>
      <c r="E456" s="34">
        <v>-11074449</v>
      </c>
      <c r="F456" s="50">
        <v>-11074449</v>
      </c>
    </row>
    <row r="457" spans="1:6" ht="15" thickBot="1" x14ac:dyDescent="0.4">
      <c r="A457" s="26" t="s">
        <v>50</v>
      </c>
      <c r="B457" s="26" t="s">
        <v>78</v>
      </c>
      <c r="C457" s="26">
        <v>224003</v>
      </c>
      <c r="D457" s="26" t="s">
        <v>504</v>
      </c>
      <c r="E457" s="34">
        <v>0</v>
      </c>
      <c r="F457" s="50">
        <v>0</v>
      </c>
    </row>
    <row r="458" spans="1:6" ht="15" thickBot="1" x14ac:dyDescent="0.4">
      <c r="A458" s="26" t="s">
        <v>50</v>
      </c>
      <c r="B458" s="26" t="s">
        <v>78</v>
      </c>
      <c r="C458" s="26">
        <v>224006</v>
      </c>
      <c r="D458" s="26" t="s">
        <v>505</v>
      </c>
      <c r="E458" s="34">
        <v>-1759006</v>
      </c>
      <c r="F458" s="50">
        <v>-1759006</v>
      </c>
    </row>
    <row r="459" spans="1:6" ht="15" thickBot="1" x14ac:dyDescent="0.4">
      <c r="A459" s="26" t="s">
        <v>50</v>
      </c>
      <c r="B459" s="26" t="s">
        <v>78</v>
      </c>
      <c r="C459" s="26">
        <v>224009</v>
      </c>
      <c r="D459" s="26" t="s">
        <v>506</v>
      </c>
      <c r="E459" s="34">
        <v>0</v>
      </c>
      <c r="F459" s="50">
        <v>0</v>
      </c>
    </row>
    <row r="460" spans="1:6" ht="15" thickBot="1" x14ac:dyDescent="0.4">
      <c r="A460" s="26" t="s">
        <v>50</v>
      </c>
      <c r="B460" s="26" t="s">
        <v>78</v>
      </c>
      <c r="C460" s="26">
        <v>224012</v>
      </c>
      <c r="D460" s="26" t="s">
        <v>507</v>
      </c>
      <c r="E460" s="34">
        <v>0</v>
      </c>
      <c r="F460" s="50">
        <v>0</v>
      </c>
    </row>
    <row r="461" spans="1:6" ht="15" thickBot="1" x14ac:dyDescent="0.4">
      <c r="A461" s="26" t="s">
        <v>50</v>
      </c>
      <c r="B461" s="26" t="s">
        <v>78</v>
      </c>
      <c r="C461" s="26">
        <v>224015</v>
      </c>
      <c r="D461" s="26" t="s">
        <v>508</v>
      </c>
      <c r="E461" s="34">
        <v>-6535716.9000000004</v>
      </c>
      <c r="F461" s="50">
        <v>-6535716.9000000004</v>
      </c>
    </row>
    <row r="462" spans="1:6" ht="15" thickBot="1" x14ac:dyDescent="0.4">
      <c r="A462" s="26" t="s">
        <v>50</v>
      </c>
      <c r="B462" s="26" t="s">
        <v>78</v>
      </c>
      <c r="C462" s="26">
        <v>224018</v>
      </c>
      <c r="D462" s="26" t="s">
        <v>509</v>
      </c>
      <c r="E462" s="34">
        <v>-8690604.1899999995</v>
      </c>
      <c r="F462" s="50">
        <v>-8690604.1899999995</v>
      </c>
    </row>
    <row r="463" spans="1:6" ht="15" thickBot="1" x14ac:dyDescent="0.4">
      <c r="A463" s="26" t="s">
        <v>50</v>
      </c>
      <c r="B463" s="26" t="s">
        <v>78</v>
      </c>
      <c r="C463" s="26">
        <v>224021</v>
      </c>
      <c r="D463" s="26" t="s">
        <v>510</v>
      </c>
      <c r="E463" s="34">
        <v>-2674051</v>
      </c>
      <c r="F463" s="50">
        <v>-2674051</v>
      </c>
    </row>
    <row r="464" spans="1:6" ht="15" thickBot="1" x14ac:dyDescent="0.4">
      <c r="A464" s="26" t="s">
        <v>50</v>
      </c>
      <c r="B464" s="26" t="s">
        <v>78</v>
      </c>
      <c r="C464" s="26">
        <v>224024</v>
      </c>
      <c r="D464" s="26" t="s">
        <v>511</v>
      </c>
      <c r="E464" s="34">
        <v>-76500</v>
      </c>
      <c r="F464" s="50">
        <v>-76500</v>
      </c>
    </row>
    <row r="465" spans="1:6" ht="15" thickBot="1" x14ac:dyDescent="0.4">
      <c r="A465" s="26" t="s">
        <v>50</v>
      </c>
      <c r="B465" s="26" t="s">
        <v>78</v>
      </c>
      <c r="C465" s="26">
        <v>224027</v>
      </c>
      <c r="D465" s="26" t="s">
        <v>512</v>
      </c>
      <c r="E465" s="34">
        <v>-3745160.16</v>
      </c>
      <c r="F465" s="50">
        <v>-3745160.16</v>
      </c>
    </row>
    <row r="466" spans="1:6" ht="15" thickBot="1" x14ac:dyDescent="0.4">
      <c r="A466" s="26" t="s">
        <v>50</v>
      </c>
      <c r="B466" s="26" t="s">
        <v>78</v>
      </c>
      <c r="C466" s="26">
        <v>224030</v>
      </c>
      <c r="D466" s="26" t="s">
        <v>513</v>
      </c>
      <c r="E466" s="34">
        <v>35355.11</v>
      </c>
      <c r="F466" s="50">
        <v>35355.11</v>
      </c>
    </row>
    <row r="467" spans="1:6" ht="15" thickBot="1" x14ac:dyDescent="0.4">
      <c r="A467" s="26" t="s">
        <v>50</v>
      </c>
      <c r="B467" s="26" t="s">
        <v>78</v>
      </c>
      <c r="C467" s="26">
        <v>224033</v>
      </c>
      <c r="D467" s="26" t="s">
        <v>514</v>
      </c>
      <c r="E467" s="34">
        <v>0.13</v>
      </c>
      <c r="F467" s="50">
        <v>0.13</v>
      </c>
    </row>
    <row r="468" spans="1:6" ht="15" thickBot="1" x14ac:dyDescent="0.4">
      <c r="A468" s="26" t="s">
        <v>50</v>
      </c>
      <c r="B468" s="26" t="s">
        <v>78</v>
      </c>
      <c r="C468" s="26">
        <v>224036</v>
      </c>
      <c r="D468" s="26" t="s">
        <v>515</v>
      </c>
      <c r="E468" s="34">
        <v>0</v>
      </c>
      <c r="F468" s="50">
        <v>0</v>
      </c>
    </row>
    <row r="469" spans="1:6" ht="15" thickBot="1" x14ac:dyDescent="0.4">
      <c r="A469" s="26" t="s">
        <v>50</v>
      </c>
      <c r="B469" s="26" t="s">
        <v>78</v>
      </c>
      <c r="C469" s="26">
        <v>224039</v>
      </c>
      <c r="D469" s="26" t="s">
        <v>516</v>
      </c>
      <c r="E469" s="34">
        <v>-1920745.37</v>
      </c>
      <c r="F469" s="50">
        <v>-1920745.37</v>
      </c>
    </row>
    <row r="470" spans="1:6" ht="15" thickBot="1" x14ac:dyDescent="0.4">
      <c r="A470" s="26" t="s">
        <v>50</v>
      </c>
      <c r="B470" s="26" t="s">
        <v>78</v>
      </c>
      <c r="C470" s="26">
        <v>224042</v>
      </c>
      <c r="D470" s="26" t="s">
        <v>517</v>
      </c>
      <c r="E470" s="34">
        <v>0</v>
      </c>
      <c r="F470" s="50">
        <v>0</v>
      </c>
    </row>
    <row r="471" spans="1:6" ht="15" thickBot="1" x14ac:dyDescent="0.4">
      <c r="A471" s="26" t="s">
        <v>50</v>
      </c>
      <c r="B471" s="26" t="s">
        <v>78</v>
      </c>
      <c r="C471" s="26">
        <v>224045</v>
      </c>
      <c r="D471" s="26" t="s">
        <v>518</v>
      </c>
      <c r="E471" s="34">
        <v>0</v>
      </c>
      <c r="F471" s="50">
        <v>0</v>
      </c>
    </row>
    <row r="472" spans="1:6" ht="15" thickBot="1" x14ac:dyDescent="0.4">
      <c r="A472" s="26" t="s">
        <v>50</v>
      </c>
      <c r="B472" s="26" t="s">
        <v>78</v>
      </c>
      <c r="C472" s="26">
        <v>224048</v>
      </c>
      <c r="D472" s="26" t="s">
        <v>519</v>
      </c>
      <c r="E472" s="34">
        <v>0</v>
      </c>
      <c r="F472" s="50">
        <v>0</v>
      </c>
    </row>
    <row r="473" spans="1:6" ht="15" thickBot="1" x14ac:dyDescent="0.4">
      <c r="A473" s="26" t="s">
        <v>50</v>
      </c>
      <c r="B473" s="26" t="s">
        <v>78</v>
      </c>
      <c r="C473" s="26">
        <v>224051</v>
      </c>
      <c r="D473" s="26" t="s">
        <v>520</v>
      </c>
      <c r="E473" s="34">
        <v>0</v>
      </c>
      <c r="F473" s="50">
        <v>0</v>
      </c>
    </row>
    <row r="474" spans="1:6" ht="15" thickBot="1" x14ac:dyDescent="0.4">
      <c r="A474" s="26" t="s">
        <v>50</v>
      </c>
      <c r="B474" s="26" t="s">
        <v>78</v>
      </c>
      <c r="C474" s="26">
        <v>224054</v>
      </c>
      <c r="D474" s="26" t="s">
        <v>521</v>
      </c>
      <c r="E474" s="34">
        <v>0</v>
      </c>
      <c r="F474" s="50">
        <v>0</v>
      </c>
    </row>
    <row r="475" spans="1:6" ht="15" thickBot="1" x14ac:dyDescent="0.4">
      <c r="A475" s="26" t="s">
        <v>50</v>
      </c>
      <c r="B475" s="26" t="s">
        <v>78</v>
      </c>
      <c r="C475" s="26">
        <v>224057</v>
      </c>
      <c r="D475" s="26" t="s">
        <v>522</v>
      </c>
      <c r="E475" s="34">
        <v>0</v>
      </c>
      <c r="F475" s="50">
        <v>0</v>
      </c>
    </row>
    <row r="476" spans="1:6" ht="15" thickBot="1" x14ac:dyDescent="0.4">
      <c r="A476" s="26" t="s">
        <v>50</v>
      </c>
      <c r="B476" s="26" t="s">
        <v>78</v>
      </c>
      <c r="C476" s="26">
        <v>224060</v>
      </c>
      <c r="D476" s="26" t="s">
        <v>523</v>
      </c>
      <c r="E476" s="34">
        <v>0</v>
      </c>
      <c r="F476" s="50">
        <v>0</v>
      </c>
    </row>
    <row r="477" spans="1:6" ht="15" thickBot="1" x14ac:dyDescent="0.4">
      <c r="A477" s="26" t="s">
        <v>50</v>
      </c>
      <c r="B477" s="26" t="s">
        <v>78</v>
      </c>
      <c r="C477" s="26">
        <v>224063</v>
      </c>
      <c r="D477" s="26" t="s">
        <v>524</v>
      </c>
      <c r="E477" s="34">
        <v>0</v>
      </c>
      <c r="F477" s="50">
        <v>0</v>
      </c>
    </row>
    <row r="478" spans="1:6" ht="15" thickBot="1" x14ac:dyDescent="0.4">
      <c r="A478" s="26" t="s">
        <v>50</v>
      </c>
      <c r="B478" s="26" t="s">
        <v>78</v>
      </c>
      <c r="C478" s="26">
        <v>224069</v>
      </c>
      <c r="D478" s="26" t="s">
        <v>525</v>
      </c>
      <c r="E478" s="34">
        <v>0</v>
      </c>
      <c r="F478" s="50">
        <v>0</v>
      </c>
    </row>
    <row r="479" spans="1:6" ht="15" thickBot="1" x14ac:dyDescent="0.4">
      <c r="A479" s="26" t="s">
        <v>50</v>
      </c>
      <c r="B479" s="26" t="s">
        <v>78</v>
      </c>
      <c r="C479" s="26">
        <v>224072</v>
      </c>
      <c r="D479" s="26" t="s">
        <v>526</v>
      </c>
      <c r="E479" s="34">
        <v>-52696.99</v>
      </c>
      <c r="F479" s="50">
        <v>-52696.99</v>
      </c>
    </row>
    <row r="480" spans="1:6" ht="15" thickBot="1" x14ac:dyDescent="0.4">
      <c r="A480" s="26" t="s">
        <v>50</v>
      </c>
      <c r="B480" s="26" t="s">
        <v>78</v>
      </c>
      <c r="C480" s="26">
        <v>224075</v>
      </c>
      <c r="D480" s="26" t="s">
        <v>527</v>
      </c>
      <c r="E480" s="34">
        <v>82576</v>
      </c>
      <c r="F480" s="50">
        <v>82576</v>
      </c>
    </row>
    <row r="481" spans="1:6" ht="15" thickBot="1" x14ac:dyDescent="0.4">
      <c r="A481" s="26" t="s">
        <v>50</v>
      </c>
      <c r="B481" s="26" t="s">
        <v>78</v>
      </c>
      <c r="C481" s="26">
        <v>224078</v>
      </c>
      <c r="D481" s="26" t="s">
        <v>528</v>
      </c>
      <c r="E481" s="34">
        <v>-1909601.55</v>
      </c>
      <c r="F481" s="50">
        <v>-1909601.55</v>
      </c>
    </row>
    <row r="482" spans="1:6" ht="15" thickBot="1" x14ac:dyDescent="0.4">
      <c r="A482" s="26" t="s">
        <v>50</v>
      </c>
      <c r="B482" s="26" t="s">
        <v>78</v>
      </c>
      <c r="C482" s="26">
        <v>224081</v>
      </c>
      <c r="D482" s="26" t="s">
        <v>529</v>
      </c>
      <c r="E482" s="34">
        <v>-85683.66</v>
      </c>
      <c r="F482" s="50">
        <v>-85683.66</v>
      </c>
    </row>
    <row r="483" spans="1:6" ht="15" thickBot="1" x14ac:dyDescent="0.4">
      <c r="A483" s="26" t="s">
        <v>50</v>
      </c>
      <c r="B483" s="26" t="s">
        <v>78</v>
      </c>
      <c r="C483" s="26">
        <v>224084</v>
      </c>
      <c r="D483" s="26" t="s">
        <v>530</v>
      </c>
      <c r="E483" s="34">
        <v>-14057.31</v>
      </c>
      <c r="F483" s="50">
        <v>-14057.31</v>
      </c>
    </row>
    <row r="484" spans="1:6" ht="15" thickBot="1" x14ac:dyDescent="0.4">
      <c r="A484" s="26" t="s">
        <v>50</v>
      </c>
      <c r="B484" s="26" t="s">
        <v>78</v>
      </c>
      <c r="C484" s="26">
        <v>224087</v>
      </c>
      <c r="D484" s="26" t="s">
        <v>531</v>
      </c>
      <c r="E484" s="34">
        <v>-76188.320000000007</v>
      </c>
      <c r="F484" s="50">
        <v>-76188.320000000007</v>
      </c>
    </row>
    <row r="485" spans="1:6" ht="15" thickBot="1" x14ac:dyDescent="0.4">
      <c r="A485" s="26" t="s">
        <v>50</v>
      </c>
      <c r="B485" s="26" t="s">
        <v>78</v>
      </c>
      <c r="C485" s="26">
        <v>224090</v>
      </c>
      <c r="D485" s="26" t="s">
        <v>532</v>
      </c>
      <c r="E485" s="34">
        <v>-64578.32</v>
      </c>
      <c r="F485" s="50">
        <v>-64578.32</v>
      </c>
    </row>
    <row r="486" spans="1:6" ht="15" thickBot="1" x14ac:dyDescent="0.4">
      <c r="A486" s="26" t="s">
        <v>50</v>
      </c>
      <c r="B486" s="26" t="s">
        <v>78</v>
      </c>
      <c r="C486" s="26">
        <v>224093</v>
      </c>
      <c r="D486" s="26" t="s">
        <v>533</v>
      </c>
      <c r="E486" s="34">
        <v>-8083.38</v>
      </c>
      <c r="F486" s="50">
        <v>-8083.38</v>
      </c>
    </row>
    <row r="487" spans="1:6" ht="15" thickBot="1" x14ac:dyDescent="0.4">
      <c r="A487" s="26" t="s">
        <v>50</v>
      </c>
      <c r="B487" s="26" t="s">
        <v>78</v>
      </c>
      <c r="C487" s="26">
        <v>224096</v>
      </c>
      <c r="D487" s="26" t="s">
        <v>534</v>
      </c>
      <c r="E487" s="34">
        <v>-5392.11</v>
      </c>
      <c r="F487" s="50">
        <v>-5392.11</v>
      </c>
    </row>
    <row r="488" spans="1:6" ht="15" thickBot="1" x14ac:dyDescent="0.4">
      <c r="A488" s="26" t="s">
        <v>50</v>
      </c>
      <c r="B488" s="26" t="s">
        <v>78</v>
      </c>
      <c r="C488" s="26">
        <v>224099</v>
      </c>
      <c r="D488" s="26" t="s">
        <v>535</v>
      </c>
      <c r="E488" s="34">
        <v>-24726.77</v>
      </c>
      <c r="F488" s="50">
        <v>-24726.77</v>
      </c>
    </row>
    <row r="489" spans="1:6" ht="15" thickBot="1" x14ac:dyDescent="0.4">
      <c r="A489" s="26" t="s">
        <v>50</v>
      </c>
      <c r="B489" s="26" t="s">
        <v>78</v>
      </c>
      <c r="C489" s="26">
        <v>224102</v>
      </c>
      <c r="D489" s="26" t="s">
        <v>536</v>
      </c>
      <c r="E489" s="34">
        <v>-90289.08</v>
      </c>
      <c r="F489" s="50">
        <v>-90289.08</v>
      </c>
    </row>
    <row r="490" spans="1:6" ht="15" thickBot="1" x14ac:dyDescent="0.4">
      <c r="A490" s="26" t="s">
        <v>50</v>
      </c>
      <c r="B490" s="26" t="s">
        <v>78</v>
      </c>
      <c r="C490" s="26">
        <v>224105</v>
      </c>
      <c r="D490" s="26" t="s">
        <v>537</v>
      </c>
      <c r="E490" s="34">
        <v>-7512.5</v>
      </c>
      <c r="F490" s="50">
        <v>-7512.5</v>
      </c>
    </row>
    <row r="491" spans="1:6" ht="15" thickBot="1" x14ac:dyDescent="0.4">
      <c r="A491" s="26" t="s">
        <v>50</v>
      </c>
      <c r="B491" s="26" t="s">
        <v>78</v>
      </c>
      <c r="C491" s="26">
        <v>224108</v>
      </c>
      <c r="D491" s="26" t="s">
        <v>538</v>
      </c>
      <c r="E491" s="34">
        <v>244.28</v>
      </c>
      <c r="F491" s="50">
        <v>244.28</v>
      </c>
    </row>
    <row r="492" spans="1:6" ht="15" thickBot="1" x14ac:dyDescent="0.4">
      <c r="A492" s="26" t="s">
        <v>50</v>
      </c>
      <c r="B492" s="26" t="s">
        <v>78</v>
      </c>
      <c r="C492" s="26">
        <v>224111</v>
      </c>
      <c r="D492" s="26" t="s">
        <v>539</v>
      </c>
      <c r="E492" s="34">
        <v>-27588.19</v>
      </c>
      <c r="F492" s="50">
        <v>-27588.19</v>
      </c>
    </row>
    <row r="493" spans="1:6" ht="15" thickBot="1" x14ac:dyDescent="0.4">
      <c r="A493" s="26" t="s">
        <v>50</v>
      </c>
      <c r="B493" s="26" t="s">
        <v>78</v>
      </c>
      <c r="C493" s="26">
        <v>224114</v>
      </c>
      <c r="D493" s="26" t="s">
        <v>540</v>
      </c>
      <c r="E493" s="34">
        <v>-50199.01</v>
      </c>
      <c r="F493" s="50">
        <v>-50199.01</v>
      </c>
    </row>
    <row r="494" spans="1:6" ht="15" thickBot="1" x14ac:dyDescent="0.4">
      <c r="A494" s="26" t="s">
        <v>50</v>
      </c>
      <c r="B494" s="26" t="s">
        <v>78</v>
      </c>
      <c r="C494" s="26">
        <v>224117</v>
      </c>
      <c r="D494" s="26" t="s">
        <v>541</v>
      </c>
      <c r="E494" s="34">
        <v>-253175.22</v>
      </c>
      <c r="F494" s="50">
        <v>-253175.22</v>
      </c>
    </row>
    <row r="495" spans="1:6" ht="15" thickBot="1" x14ac:dyDescent="0.4">
      <c r="A495" s="26" t="s">
        <v>50</v>
      </c>
      <c r="B495" s="26" t="s">
        <v>78</v>
      </c>
      <c r="C495" s="26">
        <v>224120</v>
      </c>
      <c r="D495" s="26" t="s">
        <v>542</v>
      </c>
      <c r="E495" s="34">
        <v>-50461.41</v>
      </c>
      <c r="F495" s="50">
        <v>-50461.41</v>
      </c>
    </row>
    <row r="496" spans="1:6" ht="15" thickBot="1" x14ac:dyDescent="0.4">
      <c r="A496" s="26" t="s">
        <v>50</v>
      </c>
      <c r="B496" s="26" t="s">
        <v>78</v>
      </c>
      <c r="C496" s="26">
        <v>224123</v>
      </c>
      <c r="D496" s="26" t="s">
        <v>543</v>
      </c>
      <c r="E496" s="34">
        <v>-261242.02</v>
      </c>
      <c r="F496" s="50">
        <v>-261242.02</v>
      </c>
    </row>
    <row r="497" spans="1:6" ht="15" thickBot="1" x14ac:dyDescent="0.4">
      <c r="A497" s="26" t="s">
        <v>50</v>
      </c>
      <c r="B497" s="26" t="s">
        <v>78</v>
      </c>
      <c r="C497" s="26">
        <v>224126</v>
      </c>
      <c r="D497" s="26" t="s">
        <v>544</v>
      </c>
      <c r="E497" s="34">
        <v>-126608.76</v>
      </c>
      <c r="F497" s="50">
        <v>-126608.76</v>
      </c>
    </row>
    <row r="498" spans="1:6" ht="15" thickBot="1" x14ac:dyDescent="0.4">
      <c r="A498" s="26" t="s">
        <v>50</v>
      </c>
      <c r="B498" s="26" t="s">
        <v>78</v>
      </c>
      <c r="C498" s="26">
        <v>224129</v>
      </c>
      <c r="D498" s="26" t="s">
        <v>545</v>
      </c>
      <c r="E498" s="34">
        <v>-16055.37</v>
      </c>
      <c r="F498" s="50">
        <v>-16055.37</v>
      </c>
    </row>
    <row r="499" spans="1:6" ht="15" thickBot="1" x14ac:dyDescent="0.4">
      <c r="A499" s="26" t="s">
        <v>50</v>
      </c>
      <c r="B499" s="26" t="s">
        <v>78</v>
      </c>
      <c r="C499" s="26">
        <v>224132</v>
      </c>
      <c r="D499" s="26" t="s">
        <v>546</v>
      </c>
      <c r="E499" s="34">
        <v>-55620.959999999999</v>
      </c>
      <c r="F499" s="50">
        <v>-55620.959999999999</v>
      </c>
    </row>
    <row r="500" spans="1:6" ht="15" thickBot="1" x14ac:dyDescent="0.4">
      <c r="A500" s="26" t="s">
        <v>50</v>
      </c>
      <c r="B500" s="26" t="s">
        <v>78</v>
      </c>
      <c r="C500" s="26">
        <v>224135</v>
      </c>
      <c r="D500" s="26" t="s">
        <v>547</v>
      </c>
      <c r="E500" s="34">
        <v>-113005.41</v>
      </c>
      <c r="F500" s="50">
        <v>-113005.41</v>
      </c>
    </row>
    <row r="501" spans="1:6" ht="15" thickBot="1" x14ac:dyDescent="0.4">
      <c r="A501" s="26" t="s">
        <v>50</v>
      </c>
      <c r="B501" s="26" t="s">
        <v>78</v>
      </c>
      <c r="C501" s="26">
        <v>224138</v>
      </c>
      <c r="D501" s="26" t="s">
        <v>548</v>
      </c>
      <c r="E501" s="34">
        <v>-125608.64</v>
      </c>
      <c r="F501" s="50">
        <v>-125608.64</v>
      </c>
    </row>
    <row r="502" spans="1:6" ht="15" thickBot="1" x14ac:dyDescent="0.4">
      <c r="A502" s="26" t="s">
        <v>50</v>
      </c>
      <c r="B502" s="26" t="s">
        <v>78</v>
      </c>
      <c r="C502" s="26">
        <v>224141</v>
      </c>
      <c r="D502" s="26" t="s">
        <v>549</v>
      </c>
      <c r="E502" s="34">
        <v>-172057.94</v>
      </c>
      <c r="F502" s="50">
        <v>-172057.94</v>
      </c>
    </row>
    <row r="503" spans="1:6" ht="15" thickBot="1" x14ac:dyDescent="0.4">
      <c r="A503" s="26" t="s">
        <v>50</v>
      </c>
      <c r="B503" s="26" t="s">
        <v>78</v>
      </c>
      <c r="C503" s="26">
        <v>224144</v>
      </c>
      <c r="D503" s="26" t="s">
        <v>550</v>
      </c>
      <c r="E503" s="34">
        <v>-193472.39</v>
      </c>
      <c r="F503" s="50">
        <v>-193472.39</v>
      </c>
    </row>
    <row r="504" spans="1:6" ht="15" thickBot="1" x14ac:dyDescent="0.4">
      <c r="A504" s="26" t="s">
        <v>50</v>
      </c>
      <c r="B504" s="26" t="s">
        <v>78</v>
      </c>
      <c r="C504" s="26">
        <v>224147</v>
      </c>
      <c r="D504" s="26" t="s">
        <v>551</v>
      </c>
      <c r="E504" s="34">
        <v>-252590.8</v>
      </c>
      <c r="F504" s="50">
        <v>-252590.8</v>
      </c>
    </row>
    <row r="505" spans="1:6" ht="15" thickBot="1" x14ac:dyDescent="0.4">
      <c r="A505" s="26" t="s">
        <v>50</v>
      </c>
      <c r="B505" s="26" t="s">
        <v>78</v>
      </c>
      <c r="C505" s="26">
        <v>224150</v>
      </c>
      <c r="D505" s="26" t="s">
        <v>552</v>
      </c>
      <c r="E505" s="34">
        <v>-165513.73000000001</v>
      </c>
      <c r="F505" s="50">
        <v>-165513.73000000001</v>
      </c>
    </row>
    <row r="506" spans="1:6" ht="15" thickBot="1" x14ac:dyDescent="0.4">
      <c r="A506" s="26" t="s">
        <v>50</v>
      </c>
      <c r="B506" s="26" t="s">
        <v>78</v>
      </c>
      <c r="C506" s="26">
        <v>224153</v>
      </c>
      <c r="D506" s="26" t="s">
        <v>553</v>
      </c>
      <c r="E506" s="34">
        <v>-18941.48</v>
      </c>
      <c r="F506" s="50">
        <v>-18941.48</v>
      </c>
    </row>
    <row r="507" spans="1:6" ht="15" thickBot="1" x14ac:dyDescent="0.4">
      <c r="A507" s="26" t="s">
        <v>50</v>
      </c>
      <c r="B507" s="26" t="s">
        <v>78</v>
      </c>
      <c r="C507" s="26">
        <v>224156</v>
      </c>
      <c r="D507" s="26" t="s">
        <v>554</v>
      </c>
      <c r="E507" s="34">
        <v>-273984.02</v>
      </c>
      <c r="F507" s="50">
        <v>-273984.02</v>
      </c>
    </row>
    <row r="508" spans="1:6" ht="15" thickBot="1" x14ac:dyDescent="0.4">
      <c r="A508" s="26" t="s">
        <v>50</v>
      </c>
      <c r="B508" s="26" t="s">
        <v>78</v>
      </c>
      <c r="C508" s="26">
        <v>224159</v>
      </c>
      <c r="D508" s="26" t="s">
        <v>555</v>
      </c>
      <c r="E508" s="34">
        <v>-29216.06</v>
      </c>
      <c r="F508" s="50">
        <v>-29216.06</v>
      </c>
    </row>
    <row r="509" spans="1:6" ht="15" thickBot="1" x14ac:dyDescent="0.4">
      <c r="A509" s="26" t="s">
        <v>50</v>
      </c>
      <c r="B509" s="26" t="s">
        <v>78</v>
      </c>
      <c r="C509" s="26">
        <v>224162</v>
      </c>
      <c r="D509" s="26" t="s">
        <v>556</v>
      </c>
      <c r="E509" s="34">
        <v>-117987.89</v>
      </c>
      <c r="F509" s="50">
        <v>-117987.89</v>
      </c>
    </row>
    <row r="510" spans="1:6" ht="15" thickBot="1" x14ac:dyDescent="0.4">
      <c r="A510" s="26" t="s">
        <v>50</v>
      </c>
      <c r="B510" s="26" t="s">
        <v>78</v>
      </c>
      <c r="C510" s="26">
        <v>224165</v>
      </c>
      <c r="D510" s="26" t="s">
        <v>557</v>
      </c>
      <c r="E510" s="34">
        <v>-10457.02</v>
      </c>
      <c r="F510" s="50">
        <v>-10457.02</v>
      </c>
    </row>
    <row r="511" spans="1:6" ht="15" thickBot="1" x14ac:dyDescent="0.4">
      <c r="A511" s="26" t="s">
        <v>50</v>
      </c>
      <c r="B511" s="26" t="s">
        <v>78</v>
      </c>
      <c r="C511" s="26">
        <v>224168</v>
      </c>
      <c r="D511" s="26" t="s">
        <v>558</v>
      </c>
      <c r="E511" s="34">
        <v>-314174.17</v>
      </c>
      <c r="F511" s="50">
        <v>-314174.17</v>
      </c>
    </row>
    <row r="512" spans="1:6" ht="15" thickBot="1" x14ac:dyDescent="0.4">
      <c r="A512" s="26" t="s">
        <v>50</v>
      </c>
      <c r="B512" s="26" t="s">
        <v>78</v>
      </c>
      <c r="C512" s="26">
        <v>224171</v>
      </c>
      <c r="D512" s="26" t="s">
        <v>559</v>
      </c>
      <c r="E512" s="34">
        <v>-92253.440000000002</v>
      </c>
      <c r="F512" s="50">
        <v>-92253.440000000002</v>
      </c>
    </row>
    <row r="513" spans="1:6" ht="15" thickBot="1" x14ac:dyDescent="0.4">
      <c r="A513" s="26" t="s">
        <v>50</v>
      </c>
      <c r="B513" s="26" t="s">
        <v>78</v>
      </c>
      <c r="C513" s="26">
        <v>224174</v>
      </c>
      <c r="D513" s="26" t="s">
        <v>560</v>
      </c>
      <c r="E513" s="34">
        <v>-26689.21</v>
      </c>
      <c r="F513" s="50">
        <v>-26689.21</v>
      </c>
    </row>
    <row r="514" spans="1:6" ht="15" thickBot="1" x14ac:dyDescent="0.4">
      <c r="A514" s="26" t="s">
        <v>50</v>
      </c>
      <c r="B514" s="26" t="s">
        <v>78</v>
      </c>
      <c r="C514" s="26">
        <v>224177</v>
      </c>
      <c r="D514" s="26" t="s">
        <v>561</v>
      </c>
      <c r="E514" s="34">
        <v>-6408.82</v>
      </c>
      <c r="F514" s="50">
        <v>-6408.82</v>
      </c>
    </row>
    <row r="515" spans="1:6" ht="15" thickBot="1" x14ac:dyDescent="0.4">
      <c r="A515" s="26" t="s">
        <v>50</v>
      </c>
      <c r="B515" s="26" t="s">
        <v>78</v>
      </c>
      <c r="C515" s="26">
        <v>224180</v>
      </c>
      <c r="D515" s="26" t="s">
        <v>562</v>
      </c>
      <c r="E515" s="34">
        <v>-28562.959999999999</v>
      </c>
      <c r="F515" s="50">
        <v>-28562.959999999999</v>
      </c>
    </row>
    <row r="516" spans="1:6" ht="15" thickBot="1" x14ac:dyDescent="0.4">
      <c r="A516" s="26" t="s">
        <v>50</v>
      </c>
      <c r="B516" s="26" t="s">
        <v>78</v>
      </c>
      <c r="C516" s="26">
        <v>224183</v>
      </c>
      <c r="D516" s="26" t="s">
        <v>563</v>
      </c>
      <c r="E516" s="34">
        <v>-30412.15</v>
      </c>
      <c r="F516" s="50">
        <v>-30412.15</v>
      </c>
    </row>
    <row r="517" spans="1:6" ht="15" thickBot="1" x14ac:dyDescent="0.4">
      <c r="A517" s="26" t="s">
        <v>50</v>
      </c>
      <c r="B517" s="26" t="s">
        <v>78</v>
      </c>
      <c r="C517" s="26">
        <v>224186</v>
      </c>
      <c r="D517" s="26" t="s">
        <v>564</v>
      </c>
      <c r="E517" s="34">
        <v>-56754.34</v>
      </c>
      <c r="F517" s="50">
        <v>-56754.34</v>
      </c>
    </row>
    <row r="518" spans="1:6" ht="15" thickBot="1" x14ac:dyDescent="0.4">
      <c r="A518" s="26" t="s">
        <v>50</v>
      </c>
      <c r="B518" s="26" t="s">
        <v>78</v>
      </c>
      <c r="C518" s="26">
        <v>224189</v>
      </c>
      <c r="D518" s="26" t="s">
        <v>565</v>
      </c>
      <c r="E518" s="34">
        <v>-211026.94</v>
      </c>
      <c r="F518" s="50">
        <v>-211026.94</v>
      </c>
    </row>
    <row r="519" spans="1:6" ht="15" thickBot="1" x14ac:dyDescent="0.4">
      <c r="A519" s="26" t="s">
        <v>50</v>
      </c>
      <c r="B519" s="26" t="s">
        <v>78</v>
      </c>
      <c r="C519" s="26">
        <v>224192</v>
      </c>
      <c r="D519" s="26" t="s">
        <v>566</v>
      </c>
      <c r="E519" s="34">
        <v>-18463.21</v>
      </c>
      <c r="F519" s="50">
        <v>-18463.21</v>
      </c>
    </row>
    <row r="520" spans="1:6" ht="15" thickBot="1" x14ac:dyDescent="0.4">
      <c r="A520" s="26" t="s">
        <v>50</v>
      </c>
      <c r="B520" s="26" t="s">
        <v>78</v>
      </c>
      <c r="C520" s="26">
        <v>224195</v>
      </c>
      <c r="D520" s="26" t="s">
        <v>567</v>
      </c>
      <c r="E520" s="34">
        <v>-31693.85</v>
      </c>
      <c r="F520" s="50">
        <v>-31693.85</v>
      </c>
    </row>
    <row r="521" spans="1:6" ht="15" thickBot="1" x14ac:dyDescent="0.4">
      <c r="A521" s="26" t="s">
        <v>50</v>
      </c>
      <c r="B521" s="26" t="s">
        <v>78</v>
      </c>
      <c r="C521" s="26">
        <v>224198</v>
      </c>
      <c r="D521" s="26" t="s">
        <v>568</v>
      </c>
      <c r="E521" s="34">
        <v>-19948.09</v>
      </c>
      <c r="F521" s="50">
        <v>-19948.09</v>
      </c>
    </row>
    <row r="522" spans="1:6" ht="15" thickBot="1" x14ac:dyDescent="0.4">
      <c r="A522" s="26" t="s">
        <v>50</v>
      </c>
      <c r="B522" s="26" t="s">
        <v>78</v>
      </c>
      <c r="C522" s="26">
        <v>224201</v>
      </c>
      <c r="D522" s="26" t="s">
        <v>569</v>
      </c>
      <c r="E522" s="34">
        <v>-5205.93</v>
      </c>
      <c r="F522" s="50">
        <v>-5205.93</v>
      </c>
    </row>
    <row r="523" spans="1:6" ht="15" thickBot="1" x14ac:dyDescent="0.4">
      <c r="A523" s="26" t="s">
        <v>50</v>
      </c>
      <c r="B523" s="26" t="s">
        <v>78</v>
      </c>
      <c r="C523" s="26">
        <v>224204</v>
      </c>
      <c r="D523" s="26" t="s">
        <v>570</v>
      </c>
      <c r="E523" s="34">
        <v>-9198.7800000000007</v>
      </c>
      <c r="F523" s="50">
        <v>-9198.7800000000007</v>
      </c>
    </row>
    <row r="524" spans="1:6" ht="15" thickBot="1" x14ac:dyDescent="0.4">
      <c r="A524" s="26" t="s">
        <v>50</v>
      </c>
      <c r="B524" s="26" t="s">
        <v>78</v>
      </c>
      <c r="C524" s="26">
        <v>224207</v>
      </c>
      <c r="D524" s="26" t="s">
        <v>571</v>
      </c>
      <c r="E524" s="34">
        <v>-12193.19</v>
      </c>
      <c r="F524" s="50">
        <v>-12193.19</v>
      </c>
    </row>
    <row r="525" spans="1:6" ht="15" thickBot="1" x14ac:dyDescent="0.4">
      <c r="A525" s="26" t="s">
        <v>50</v>
      </c>
      <c r="B525" s="26" t="s">
        <v>78</v>
      </c>
      <c r="C525" s="26">
        <v>224210</v>
      </c>
      <c r="D525" s="26" t="s">
        <v>572</v>
      </c>
      <c r="E525" s="34">
        <v>-72156.75</v>
      </c>
      <c r="F525" s="50">
        <v>-72156.75</v>
      </c>
    </row>
    <row r="526" spans="1:6" ht="15" thickBot="1" x14ac:dyDescent="0.4">
      <c r="A526" s="26" t="s">
        <v>50</v>
      </c>
      <c r="B526" s="26" t="s">
        <v>78</v>
      </c>
      <c r="C526" s="26">
        <v>224213</v>
      </c>
      <c r="D526" s="26" t="s">
        <v>573</v>
      </c>
      <c r="E526" s="34">
        <v>-17219.89</v>
      </c>
      <c r="F526" s="50">
        <v>-17219.89</v>
      </c>
    </row>
    <row r="527" spans="1:6" ht="15" thickBot="1" x14ac:dyDescent="0.4">
      <c r="A527" s="26" t="s">
        <v>50</v>
      </c>
      <c r="B527" s="26" t="s">
        <v>78</v>
      </c>
      <c r="C527" s="26">
        <v>224216</v>
      </c>
      <c r="D527" s="26" t="s">
        <v>574</v>
      </c>
      <c r="E527" s="34">
        <v>-29854.97</v>
      </c>
      <c r="F527" s="50">
        <v>-29854.97</v>
      </c>
    </row>
    <row r="528" spans="1:6" ht="15" thickBot="1" x14ac:dyDescent="0.4">
      <c r="A528" s="26" t="s">
        <v>50</v>
      </c>
      <c r="B528" s="26" t="s">
        <v>78</v>
      </c>
      <c r="C528" s="26">
        <v>224219</v>
      </c>
      <c r="D528" s="26" t="s">
        <v>575</v>
      </c>
      <c r="E528" s="34">
        <v>-17464.23</v>
      </c>
      <c r="F528" s="50">
        <v>-17464.23</v>
      </c>
    </row>
    <row r="529" spans="1:6" ht="15" thickBot="1" x14ac:dyDescent="0.4">
      <c r="A529" s="26" t="s">
        <v>50</v>
      </c>
      <c r="B529" s="26" t="s">
        <v>78</v>
      </c>
      <c r="C529" s="26">
        <v>224222</v>
      </c>
      <c r="D529" s="26" t="s">
        <v>576</v>
      </c>
      <c r="E529" s="34">
        <v>-8555.0300000000007</v>
      </c>
      <c r="F529" s="50">
        <v>-8555.0300000000007</v>
      </c>
    </row>
    <row r="530" spans="1:6" ht="15" thickBot="1" x14ac:dyDescent="0.4">
      <c r="A530" s="26" t="s">
        <v>50</v>
      </c>
      <c r="B530" s="26" t="s">
        <v>78</v>
      </c>
      <c r="C530" s="26">
        <v>224225</v>
      </c>
      <c r="D530" s="26" t="s">
        <v>577</v>
      </c>
      <c r="E530" s="34">
        <v>-2005.54</v>
      </c>
      <c r="F530" s="50">
        <v>-2005.54</v>
      </c>
    </row>
    <row r="531" spans="1:6" ht="15" thickBot="1" x14ac:dyDescent="0.4">
      <c r="A531" s="26" t="s">
        <v>50</v>
      </c>
      <c r="B531" s="26" t="s">
        <v>78</v>
      </c>
      <c r="C531" s="26">
        <v>224228</v>
      </c>
      <c r="D531" s="26" t="s">
        <v>578</v>
      </c>
      <c r="E531" s="34">
        <v>-168086.59</v>
      </c>
      <c r="F531" s="50">
        <v>-168086.59</v>
      </c>
    </row>
    <row r="532" spans="1:6" ht="15" thickBot="1" x14ac:dyDescent="0.4">
      <c r="A532" s="26" t="s">
        <v>50</v>
      </c>
      <c r="B532" s="26" t="s">
        <v>78</v>
      </c>
      <c r="C532" s="26">
        <v>224231</v>
      </c>
      <c r="D532" s="26" t="s">
        <v>579</v>
      </c>
      <c r="E532" s="34">
        <v>-7756.41</v>
      </c>
      <c r="F532" s="50">
        <v>-7756.41</v>
      </c>
    </row>
    <row r="533" spans="1:6" ht="15" thickBot="1" x14ac:dyDescent="0.4">
      <c r="A533" s="26" t="s">
        <v>50</v>
      </c>
      <c r="B533" s="26" t="s">
        <v>78</v>
      </c>
      <c r="C533" s="26">
        <v>224234</v>
      </c>
      <c r="D533" s="26" t="s">
        <v>580</v>
      </c>
      <c r="E533" s="34">
        <v>-5676.95</v>
      </c>
      <c r="F533" s="50">
        <v>-5676.95</v>
      </c>
    </row>
    <row r="534" spans="1:6" ht="15" thickBot="1" x14ac:dyDescent="0.4">
      <c r="A534" s="26" t="s">
        <v>50</v>
      </c>
      <c r="B534" s="26" t="s">
        <v>78</v>
      </c>
      <c r="C534" s="26">
        <v>224237</v>
      </c>
      <c r="D534" s="26" t="s">
        <v>581</v>
      </c>
      <c r="E534" s="34">
        <v>-27991.45</v>
      </c>
      <c r="F534" s="50">
        <v>-27991.45</v>
      </c>
    </row>
    <row r="535" spans="1:6" ht="15" thickBot="1" x14ac:dyDescent="0.4">
      <c r="A535" s="26" t="s">
        <v>50</v>
      </c>
      <c r="B535" s="26" t="s">
        <v>78</v>
      </c>
      <c r="C535" s="26">
        <v>224240</v>
      </c>
      <c r="D535" s="26" t="s">
        <v>582</v>
      </c>
      <c r="E535" s="34">
        <v>-12546.45</v>
      </c>
      <c r="F535" s="50">
        <v>-12546.45</v>
      </c>
    </row>
    <row r="536" spans="1:6" ht="15" thickBot="1" x14ac:dyDescent="0.4">
      <c r="A536" s="26" t="s">
        <v>50</v>
      </c>
      <c r="B536" s="26" t="s">
        <v>78</v>
      </c>
      <c r="C536" s="26">
        <v>224243</v>
      </c>
      <c r="D536" s="26" t="s">
        <v>583</v>
      </c>
      <c r="E536" s="34">
        <v>-13807.54</v>
      </c>
      <c r="F536" s="50">
        <v>-13807.54</v>
      </c>
    </row>
    <row r="537" spans="1:6" ht="15" thickBot="1" x14ac:dyDescent="0.4">
      <c r="A537" s="26" t="s">
        <v>50</v>
      </c>
      <c r="B537" s="26" t="s">
        <v>78</v>
      </c>
      <c r="C537" s="26">
        <v>224246</v>
      </c>
      <c r="D537" s="26" t="s">
        <v>584</v>
      </c>
      <c r="E537" s="34">
        <v>-126193</v>
      </c>
      <c r="F537" s="50">
        <v>-126193</v>
      </c>
    </row>
    <row r="538" spans="1:6" ht="15" thickBot="1" x14ac:dyDescent="0.4">
      <c r="A538" s="26" t="s">
        <v>50</v>
      </c>
      <c r="B538" s="26" t="s">
        <v>78</v>
      </c>
      <c r="C538" s="26">
        <v>224249</v>
      </c>
      <c r="D538" s="26" t="s">
        <v>585</v>
      </c>
      <c r="E538" s="34">
        <v>-5588.08</v>
      </c>
      <c r="F538" s="50">
        <v>-5588.08</v>
      </c>
    </row>
    <row r="539" spans="1:6" ht="15" thickBot="1" x14ac:dyDescent="0.4">
      <c r="A539" s="26" t="s">
        <v>50</v>
      </c>
      <c r="B539" s="26" t="s">
        <v>78</v>
      </c>
      <c r="C539" s="26">
        <v>224252</v>
      </c>
      <c r="D539" s="26" t="s">
        <v>586</v>
      </c>
      <c r="E539" s="34">
        <v>-14659.8</v>
      </c>
      <c r="F539" s="50">
        <v>-14659.8</v>
      </c>
    </row>
    <row r="540" spans="1:6" ht="15" thickBot="1" x14ac:dyDescent="0.4">
      <c r="A540" s="26" t="s">
        <v>50</v>
      </c>
      <c r="B540" s="26" t="s">
        <v>78</v>
      </c>
      <c r="C540" s="26">
        <v>224255</v>
      </c>
      <c r="D540" s="26" t="s">
        <v>587</v>
      </c>
      <c r="E540" s="34">
        <v>-7277.74</v>
      </c>
      <c r="F540" s="50">
        <v>-7277.74</v>
      </c>
    </row>
    <row r="541" spans="1:6" ht="15" thickBot="1" x14ac:dyDescent="0.4">
      <c r="A541" s="26" t="s">
        <v>50</v>
      </c>
      <c r="B541" s="26" t="s">
        <v>78</v>
      </c>
      <c r="C541" s="26">
        <v>224258</v>
      </c>
      <c r="D541" s="26" t="s">
        <v>588</v>
      </c>
      <c r="E541" s="34">
        <v>-26013.56</v>
      </c>
      <c r="F541" s="50">
        <v>-26013.56</v>
      </c>
    </row>
    <row r="542" spans="1:6" ht="15" thickBot="1" x14ac:dyDescent="0.4">
      <c r="A542" s="26" t="s">
        <v>50</v>
      </c>
      <c r="B542" s="26" t="s">
        <v>78</v>
      </c>
      <c r="C542" s="26">
        <v>224261</v>
      </c>
      <c r="D542" s="26" t="s">
        <v>589</v>
      </c>
      <c r="E542" s="34">
        <v>-57652.55</v>
      </c>
      <c r="F542" s="50">
        <v>-57652.55</v>
      </c>
    </row>
    <row r="543" spans="1:6" ht="15" thickBot="1" x14ac:dyDescent="0.4">
      <c r="A543" s="26" t="s">
        <v>50</v>
      </c>
      <c r="B543" s="26" t="s">
        <v>78</v>
      </c>
      <c r="C543" s="26">
        <v>224264</v>
      </c>
      <c r="D543" s="26" t="s">
        <v>590</v>
      </c>
      <c r="E543" s="34">
        <v>-967.14</v>
      </c>
      <c r="F543" s="50">
        <v>-967.14</v>
      </c>
    </row>
    <row r="544" spans="1:6" ht="15" thickBot="1" x14ac:dyDescent="0.4">
      <c r="A544" s="26" t="s">
        <v>50</v>
      </c>
      <c r="B544" s="26" t="s">
        <v>78</v>
      </c>
      <c r="C544" s="26">
        <v>224267</v>
      </c>
      <c r="D544" s="26" t="s">
        <v>591</v>
      </c>
      <c r="E544" s="34">
        <v>-10541.76</v>
      </c>
      <c r="F544" s="50">
        <v>-10541.76</v>
      </c>
    </row>
    <row r="545" spans="1:6" ht="15" thickBot="1" x14ac:dyDescent="0.4">
      <c r="A545" s="26" t="s">
        <v>50</v>
      </c>
      <c r="B545" s="26" t="s">
        <v>78</v>
      </c>
      <c r="C545" s="26">
        <v>224270</v>
      </c>
      <c r="D545" s="26" t="s">
        <v>592</v>
      </c>
      <c r="E545" s="34">
        <v>-790.19</v>
      </c>
      <c r="F545" s="50">
        <v>-790.19</v>
      </c>
    </row>
    <row r="546" spans="1:6" ht="15" thickBot="1" x14ac:dyDescent="0.4">
      <c r="A546" s="26" t="s">
        <v>50</v>
      </c>
      <c r="B546" s="26" t="s">
        <v>78</v>
      </c>
      <c r="C546" s="26">
        <v>224273</v>
      </c>
      <c r="D546" s="26" t="s">
        <v>593</v>
      </c>
      <c r="E546" s="34">
        <v>-120.29</v>
      </c>
      <c r="F546" s="50">
        <v>-120.29</v>
      </c>
    </row>
    <row r="547" spans="1:6" ht="15" thickBot="1" x14ac:dyDescent="0.4">
      <c r="A547" s="26" t="s">
        <v>50</v>
      </c>
      <c r="B547" s="26" t="s">
        <v>78</v>
      </c>
      <c r="C547" s="26">
        <v>224276</v>
      </c>
      <c r="D547" s="26" t="s">
        <v>594</v>
      </c>
      <c r="E547" s="34">
        <v>-9534.9599999999991</v>
      </c>
      <c r="F547" s="50">
        <v>-9534.9599999999991</v>
      </c>
    </row>
    <row r="548" spans="1:6" ht="15" thickBot="1" x14ac:dyDescent="0.4">
      <c r="A548" s="26" t="s">
        <v>50</v>
      </c>
      <c r="B548" s="26" t="s">
        <v>78</v>
      </c>
      <c r="C548" s="26">
        <v>224279</v>
      </c>
      <c r="D548" s="26" t="s">
        <v>595</v>
      </c>
      <c r="E548" s="34">
        <v>-32589.56</v>
      </c>
      <c r="F548" s="50">
        <v>-32589.56</v>
      </c>
    </row>
    <row r="549" spans="1:6" ht="15" thickBot="1" x14ac:dyDescent="0.4">
      <c r="A549" s="26" t="s">
        <v>50</v>
      </c>
      <c r="B549" s="26" t="s">
        <v>78</v>
      </c>
      <c r="C549" s="26">
        <v>224282</v>
      </c>
      <c r="D549" s="26" t="s">
        <v>596</v>
      </c>
      <c r="E549" s="34">
        <v>-20017.16</v>
      </c>
      <c r="F549" s="50">
        <v>-20017.16</v>
      </c>
    </row>
    <row r="550" spans="1:6" ht="15" thickBot="1" x14ac:dyDescent="0.4">
      <c r="A550" s="26" t="s">
        <v>50</v>
      </c>
      <c r="B550" s="26" t="s">
        <v>78</v>
      </c>
      <c r="C550" s="26">
        <v>224285</v>
      </c>
      <c r="D550" s="26" t="s">
        <v>597</v>
      </c>
      <c r="E550" s="34">
        <v>-102751.61</v>
      </c>
      <c r="F550" s="50">
        <v>-102751.61</v>
      </c>
    </row>
    <row r="551" spans="1:6" ht="15" thickBot="1" x14ac:dyDescent="0.4">
      <c r="A551" s="26" t="s">
        <v>50</v>
      </c>
      <c r="B551" s="26" t="s">
        <v>78</v>
      </c>
      <c r="C551" s="26">
        <v>224288</v>
      </c>
      <c r="D551" s="26" t="s">
        <v>598</v>
      </c>
      <c r="E551" s="34">
        <v>-38052.92</v>
      </c>
      <c r="F551" s="50">
        <v>-38052.92</v>
      </c>
    </row>
    <row r="552" spans="1:6" ht="15" thickBot="1" x14ac:dyDescent="0.4">
      <c r="A552" s="26" t="s">
        <v>50</v>
      </c>
      <c r="B552" s="26" t="s">
        <v>78</v>
      </c>
      <c r="C552" s="26">
        <v>224291</v>
      </c>
      <c r="D552" s="26" t="s">
        <v>599</v>
      </c>
      <c r="E552" s="34">
        <v>-14169.4</v>
      </c>
      <c r="F552" s="50">
        <v>-14169.4</v>
      </c>
    </row>
    <row r="553" spans="1:6" ht="15" thickBot="1" x14ac:dyDescent="0.4">
      <c r="A553" s="26" t="s">
        <v>50</v>
      </c>
      <c r="B553" s="26" t="s">
        <v>78</v>
      </c>
      <c r="C553" s="26">
        <v>224294</v>
      </c>
      <c r="D553" s="26" t="s">
        <v>600</v>
      </c>
      <c r="E553" s="34">
        <v>-47085.79</v>
      </c>
      <c r="F553" s="50">
        <v>-47085.79</v>
      </c>
    </row>
    <row r="554" spans="1:6" ht="15" thickBot="1" x14ac:dyDescent="0.4">
      <c r="A554" s="26" t="s">
        <v>50</v>
      </c>
      <c r="B554" s="26" t="s">
        <v>78</v>
      </c>
      <c r="C554" s="26">
        <v>224297</v>
      </c>
      <c r="D554" s="26" t="s">
        <v>601</v>
      </c>
      <c r="E554" s="34">
        <v>-3706.16</v>
      </c>
      <c r="F554" s="50">
        <v>-3706.16</v>
      </c>
    </row>
    <row r="555" spans="1:6" ht="15" thickBot="1" x14ac:dyDescent="0.4">
      <c r="A555" s="26" t="s">
        <v>50</v>
      </c>
      <c r="B555" s="26" t="s">
        <v>78</v>
      </c>
      <c r="C555" s="26">
        <v>224300</v>
      </c>
      <c r="D555" s="26" t="s">
        <v>602</v>
      </c>
      <c r="E555" s="34">
        <v>-130773.63</v>
      </c>
      <c r="F555" s="50">
        <v>-130773.63</v>
      </c>
    </row>
    <row r="556" spans="1:6" ht="15" thickBot="1" x14ac:dyDescent="0.4">
      <c r="A556" s="26" t="s">
        <v>50</v>
      </c>
      <c r="B556" s="26" t="s">
        <v>78</v>
      </c>
      <c r="C556" s="26">
        <v>224303</v>
      </c>
      <c r="D556" s="26" t="s">
        <v>603</v>
      </c>
      <c r="E556" s="34">
        <v>-3335.78</v>
      </c>
      <c r="F556" s="50">
        <v>-3335.78</v>
      </c>
    </row>
    <row r="557" spans="1:6" ht="15" thickBot="1" x14ac:dyDescent="0.4">
      <c r="A557" s="26" t="s">
        <v>50</v>
      </c>
      <c r="B557" s="26" t="s">
        <v>78</v>
      </c>
      <c r="C557" s="26">
        <v>224306</v>
      </c>
      <c r="D557" s="26" t="s">
        <v>604</v>
      </c>
      <c r="E557" s="34">
        <v>-105305.28</v>
      </c>
      <c r="F557" s="50">
        <v>-105305.28</v>
      </c>
    </row>
    <row r="558" spans="1:6" ht="15" thickBot="1" x14ac:dyDescent="0.4">
      <c r="A558" s="26" t="s">
        <v>50</v>
      </c>
      <c r="B558" s="26" t="s">
        <v>78</v>
      </c>
      <c r="C558" s="26">
        <v>224309</v>
      </c>
      <c r="D558" s="26" t="s">
        <v>605</v>
      </c>
      <c r="E558" s="34">
        <v>-121496.94</v>
      </c>
      <c r="F558" s="50">
        <v>-121496.94</v>
      </c>
    </row>
    <row r="559" spans="1:6" ht="15" thickBot="1" x14ac:dyDescent="0.4">
      <c r="A559" s="26" t="s">
        <v>50</v>
      </c>
      <c r="B559" s="26" t="s">
        <v>78</v>
      </c>
      <c r="C559" s="26">
        <v>224312</v>
      </c>
      <c r="D559" s="26" t="s">
        <v>606</v>
      </c>
      <c r="E559" s="34">
        <v>-40881.35</v>
      </c>
      <c r="F559" s="50">
        <v>-40881.35</v>
      </c>
    </row>
    <row r="560" spans="1:6" ht="15" thickBot="1" x14ac:dyDescent="0.4">
      <c r="A560" s="26" t="s">
        <v>50</v>
      </c>
      <c r="B560" s="26" t="s">
        <v>78</v>
      </c>
      <c r="C560" s="26">
        <v>224315</v>
      </c>
      <c r="D560" s="26" t="s">
        <v>607</v>
      </c>
      <c r="E560" s="34">
        <v>-92114.19</v>
      </c>
      <c r="F560" s="50">
        <v>-92114.19</v>
      </c>
    </row>
    <row r="561" spans="1:6" ht="15" thickBot="1" x14ac:dyDescent="0.4">
      <c r="A561" s="26" t="s">
        <v>50</v>
      </c>
      <c r="B561" s="26" t="s">
        <v>78</v>
      </c>
      <c r="C561" s="26">
        <v>224318</v>
      </c>
      <c r="D561" s="26" t="s">
        <v>608</v>
      </c>
      <c r="E561" s="34">
        <v>-14816.59</v>
      </c>
      <c r="F561" s="50">
        <v>-14816.59</v>
      </c>
    </row>
    <row r="562" spans="1:6" ht="15" thickBot="1" x14ac:dyDescent="0.4">
      <c r="A562" s="26" t="s">
        <v>50</v>
      </c>
      <c r="B562" s="26" t="s">
        <v>78</v>
      </c>
      <c r="C562" s="26">
        <v>224321</v>
      </c>
      <c r="D562" s="26" t="s">
        <v>609</v>
      </c>
      <c r="E562" s="34">
        <v>-8173.4</v>
      </c>
      <c r="F562" s="50">
        <v>-8173.4</v>
      </c>
    </row>
    <row r="563" spans="1:6" ht="15" thickBot="1" x14ac:dyDescent="0.4">
      <c r="A563" s="26" t="s">
        <v>50</v>
      </c>
      <c r="B563" s="26" t="s">
        <v>78</v>
      </c>
      <c r="C563" s="26">
        <v>224324</v>
      </c>
      <c r="D563" s="26" t="s">
        <v>610</v>
      </c>
      <c r="E563" s="34">
        <v>-3108.64</v>
      </c>
      <c r="F563" s="50">
        <v>-3108.64</v>
      </c>
    </row>
    <row r="564" spans="1:6" ht="15" thickBot="1" x14ac:dyDescent="0.4">
      <c r="A564" s="26" t="s">
        <v>50</v>
      </c>
      <c r="B564" s="26" t="s">
        <v>78</v>
      </c>
      <c r="C564" s="26">
        <v>224327</v>
      </c>
      <c r="D564" s="26" t="s">
        <v>611</v>
      </c>
      <c r="E564" s="34">
        <v>-64226.58</v>
      </c>
      <c r="F564" s="50">
        <v>-64226.58</v>
      </c>
    </row>
    <row r="565" spans="1:6" ht="15" thickBot="1" x14ac:dyDescent="0.4">
      <c r="A565" s="26" t="s">
        <v>50</v>
      </c>
      <c r="B565" s="26" t="s">
        <v>78</v>
      </c>
      <c r="C565" s="26">
        <v>224330</v>
      </c>
      <c r="D565" s="26" t="s">
        <v>612</v>
      </c>
      <c r="E565" s="34">
        <v>-172.58</v>
      </c>
      <c r="F565" s="50">
        <v>-172.58</v>
      </c>
    </row>
    <row r="566" spans="1:6" ht="15" thickBot="1" x14ac:dyDescent="0.4">
      <c r="A566" s="26" t="s">
        <v>50</v>
      </c>
      <c r="B566" s="26" t="s">
        <v>78</v>
      </c>
      <c r="C566" s="26">
        <v>224333</v>
      </c>
      <c r="D566" s="26" t="s">
        <v>613</v>
      </c>
      <c r="E566" s="34">
        <v>-1893.6</v>
      </c>
      <c r="F566" s="50">
        <v>-1893.6</v>
      </c>
    </row>
    <row r="567" spans="1:6" ht="15" thickBot="1" x14ac:dyDescent="0.4">
      <c r="A567" s="26" t="s">
        <v>50</v>
      </c>
      <c r="B567" s="26" t="s">
        <v>78</v>
      </c>
      <c r="C567" s="26">
        <v>224336</v>
      </c>
      <c r="D567" s="26" t="s">
        <v>614</v>
      </c>
      <c r="E567" s="34">
        <v>-3076.36</v>
      </c>
      <c r="F567" s="50">
        <v>-3076.36</v>
      </c>
    </row>
    <row r="568" spans="1:6" ht="15" thickBot="1" x14ac:dyDescent="0.4">
      <c r="A568" s="26" t="s">
        <v>50</v>
      </c>
      <c r="B568" s="26" t="s">
        <v>78</v>
      </c>
      <c r="C568" s="26">
        <v>224339</v>
      </c>
      <c r="D568" s="26" t="s">
        <v>615</v>
      </c>
      <c r="E568" s="34">
        <v>-23541.99</v>
      </c>
      <c r="F568" s="50">
        <v>-23541.99</v>
      </c>
    </row>
    <row r="569" spans="1:6" ht="15" thickBot="1" x14ac:dyDescent="0.4">
      <c r="A569" s="26" t="s">
        <v>50</v>
      </c>
      <c r="B569" s="26" t="s">
        <v>78</v>
      </c>
      <c r="C569" s="26">
        <v>224342</v>
      </c>
      <c r="D569" s="26" t="s">
        <v>616</v>
      </c>
      <c r="E569" s="34">
        <v>-45083.19</v>
      </c>
      <c r="F569" s="50">
        <v>-45083.19</v>
      </c>
    </row>
    <row r="570" spans="1:6" ht="15" thickBot="1" x14ac:dyDescent="0.4">
      <c r="A570" s="26" t="s">
        <v>50</v>
      </c>
      <c r="B570" s="26" t="s">
        <v>78</v>
      </c>
      <c r="C570" s="26">
        <v>224345</v>
      </c>
      <c r="D570" s="26" t="s">
        <v>617</v>
      </c>
      <c r="E570" s="34">
        <v>-9490.16</v>
      </c>
      <c r="F570" s="50">
        <v>-9490.16</v>
      </c>
    </row>
    <row r="571" spans="1:6" ht="15" thickBot="1" x14ac:dyDescent="0.4">
      <c r="A571" s="26" t="s">
        <v>50</v>
      </c>
      <c r="B571" s="26" t="s">
        <v>78</v>
      </c>
      <c r="C571" s="26">
        <v>224348</v>
      </c>
      <c r="D571" s="26" t="s">
        <v>618</v>
      </c>
      <c r="E571" s="34">
        <v>-63064.3</v>
      </c>
      <c r="F571" s="50">
        <v>-63064.3</v>
      </c>
    </row>
    <row r="572" spans="1:6" ht="15" thickBot="1" x14ac:dyDescent="0.4">
      <c r="A572" s="26" t="s">
        <v>50</v>
      </c>
      <c r="B572" s="26" t="s">
        <v>78</v>
      </c>
      <c r="C572" s="26">
        <v>224351</v>
      </c>
      <c r="D572" s="26" t="s">
        <v>619</v>
      </c>
      <c r="E572" s="34">
        <v>-20126</v>
      </c>
      <c r="F572" s="50">
        <v>-20126</v>
      </c>
    </row>
    <row r="573" spans="1:6" ht="15" thickBot="1" x14ac:dyDescent="0.4">
      <c r="A573" s="26" t="s">
        <v>50</v>
      </c>
      <c r="B573" s="26" t="s">
        <v>78</v>
      </c>
      <c r="C573" s="26">
        <v>224354</v>
      </c>
      <c r="D573" s="26" t="s">
        <v>620</v>
      </c>
      <c r="E573" s="34">
        <v>-44705</v>
      </c>
      <c r="F573" s="50">
        <v>-44705</v>
      </c>
    </row>
    <row r="574" spans="1:6" ht="15" thickBot="1" x14ac:dyDescent="0.4">
      <c r="A574" s="26" t="s">
        <v>50</v>
      </c>
      <c r="B574" s="26" t="s">
        <v>78</v>
      </c>
      <c r="C574" s="26">
        <v>224357</v>
      </c>
      <c r="D574" s="26" t="s">
        <v>621</v>
      </c>
      <c r="E574" s="34">
        <v>-4323.7700000000004</v>
      </c>
      <c r="F574" s="50">
        <v>-4323.7700000000004</v>
      </c>
    </row>
    <row r="575" spans="1:6" ht="15" thickBot="1" x14ac:dyDescent="0.4">
      <c r="A575" s="26" t="s">
        <v>50</v>
      </c>
      <c r="B575" s="26" t="s">
        <v>78</v>
      </c>
      <c r="C575" s="26">
        <v>224360</v>
      </c>
      <c r="D575" s="26" t="s">
        <v>622</v>
      </c>
      <c r="E575" s="34">
        <v>-21584.46</v>
      </c>
      <c r="F575" s="50">
        <v>-21584.46</v>
      </c>
    </row>
    <row r="576" spans="1:6" ht="15" thickBot="1" x14ac:dyDescent="0.4">
      <c r="A576" s="26" t="s">
        <v>50</v>
      </c>
      <c r="B576" s="26" t="s">
        <v>78</v>
      </c>
      <c r="C576" s="26">
        <v>224363</v>
      </c>
      <c r="D576" s="26" t="s">
        <v>623</v>
      </c>
      <c r="E576" s="34">
        <v>-31460.97</v>
      </c>
      <c r="F576" s="50">
        <v>-31460.97</v>
      </c>
    </row>
    <row r="577" spans="1:6" ht="15" thickBot="1" x14ac:dyDescent="0.4">
      <c r="A577" s="26" t="s">
        <v>50</v>
      </c>
      <c r="B577" s="26" t="s">
        <v>78</v>
      </c>
      <c r="C577" s="26">
        <v>224366</v>
      </c>
      <c r="D577" s="26" t="s">
        <v>624</v>
      </c>
      <c r="E577" s="34">
        <v>-10227.59</v>
      </c>
      <c r="F577" s="50">
        <v>-10227.59</v>
      </c>
    </row>
    <row r="578" spans="1:6" ht="15" thickBot="1" x14ac:dyDescent="0.4">
      <c r="A578" s="26" t="s">
        <v>50</v>
      </c>
      <c r="B578" s="26" t="s">
        <v>78</v>
      </c>
      <c r="C578" s="26">
        <v>224369</v>
      </c>
      <c r="D578" s="26" t="s">
        <v>625</v>
      </c>
      <c r="E578" s="34">
        <v>-11298.24</v>
      </c>
      <c r="F578" s="50">
        <v>-11298.24</v>
      </c>
    </row>
    <row r="579" spans="1:6" ht="15" thickBot="1" x14ac:dyDescent="0.4">
      <c r="A579" s="26" t="s">
        <v>50</v>
      </c>
      <c r="B579" s="26" t="s">
        <v>78</v>
      </c>
      <c r="C579" s="26">
        <v>224372</v>
      </c>
      <c r="D579" s="26" t="s">
        <v>626</v>
      </c>
      <c r="E579" s="34">
        <v>0</v>
      </c>
      <c r="F579" s="50">
        <v>0</v>
      </c>
    </row>
    <row r="580" spans="1:6" ht="15" thickBot="1" x14ac:dyDescent="0.4">
      <c r="A580" s="26" t="s">
        <v>50</v>
      </c>
      <c r="B580" s="26" t="s">
        <v>78</v>
      </c>
      <c r="C580" s="26">
        <v>224375</v>
      </c>
      <c r="D580" s="26" t="s">
        <v>627</v>
      </c>
      <c r="E580" s="34">
        <v>17894296.09</v>
      </c>
      <c r="F580" s="50">
        <v>17894296.09</v>
      </c>
    </row>
    <row r="581" spans="1:6" ht="15" thickBot="1" x14ac:dyDescent="0.4">
      <c r="A581" s="26" t="s">
        <v>50</v>
      </c>
      <c r="B581" s="26" t="s">
        <v>78</v>
      </c>
      <c r="C581" s="26">
        <v>224378</v>
      </c>
      <c r="D581" s="26" t="s">
        <v>628</v>
      </c>
      <c r="E581" s="34">
        <v>-745971.92</v>
      </c>
      <c r="F581" s="50">
        <v>-745971.92</v>
      </c>
    </row>
    <row r="582" spans="1:6" ht="15" thickBot="1" x14ac:dyDescent="0.4">
      <c r="A582" s="26" t="s">
        <v>50</v>
      </c>
      <c r="B582" s="26" t="s">
        <v>78</v>
      </c>
      <c r="C582" s="26">
        <v>228006</v>
      </c>
      <c r="D582" s="26" t="s">
        <v>629</v>
      </c>
      <c r="E582" s="34">
        <v>-105555.45</v>
      </c>
      <c r="F582" s="50">
        <v>-105555.45</v>
      </c>
    </row>
    <row r="583" spans="1:6" ht="15" thickBot="1" x14ac:dyDescent="0.4">
      <c r="A583" s="26" t="s">
        <v>50</v>
      </c>
      <c r="B583" s="26" t="s">
        <v>78</v>
      </c>
      <c r="C583" s="26">
        <v>228007</v>
      </c>
      <c r="D583" s="26" t="s">
        <v>630</v>
      </c>
      <c r="E583" s="34">
        <v>0.01</v>
      </c>
      <c r="F583" s="50">
        <v>0.01</v>
      </c>
    </row>
    <row r="584" spans="1:6" ht="15" thickBot="1" x14ac:dyDescent="0.4">
      <c r="A584" s="26" t="s">
        <v>50</v>
      </c>
      <c r="B584" s="26" t="s">
        <v>78</v>
      </c>
      <c r="C584" s="26">
        <v>228012</v>
      </c>
      <c r="D584" s="26" t="s">
        <v>631</v>
      </c>
      <c r="E584" s="34">
        <v>-54333.13</v>
      </c>
      <c r="F584" s="50">
        <v>-54333.13</v>
      </c>
    </row>
    <row r="585" spans="1:6" ht="15" thickBot="1" x14ac:dyDescent="0.4">
      <c r="A585" s="26" t="s">
        <v>50</v>
      </c>
      <c r="B585" s="26" t="s">
        <v>78</v>
      </c>
      <c r="C585" s="26">
        <v>228015</v>
      </c>
      <c r="D585" s="26" t="s">
        <v>632</v>
      </c>
      <c r="E585" s="34">
        <v>-117500</v>
      </c>
      <c r="F585" s="50">
        <v>-117500</v>
      </c>
    </row>
    <row r="586" spans="1:6" ht="15" thickBot="1" x14ac:dyDescent="0.4">
      <c r="A586" s="26" t="s">
        <v>50</v>
      </c>
      <c r="B586" s="26" t="s">
        <v>78</v>
      </c>
      <c r="C586" s="26">
        <v>228018</v>
      </c>
      <c r="D586" s="26" t="s">
        <v>633</v>
      </c>
      <c r="E586" s="34">
        <v>-116666.87</v>
      </c>
      <c r="F586" s="50">
        <v>-116666.87</v>
      </c>
    </row>
    <row r="587" spans="1:6" ht="15" thickBot="1" x14ac:dyDescent="0.4">
      <c r="A587" s="26" t="s">
        <v>50</v>
      </c>
      <c r="B587" s="26" t="s">
        <v>78</v>
      </c>
      <c r="C587" s="26">
        <v>228019</v>
      </c>
      <c r="D587" s="26" t="s">
        <v>633</v>
      </c>
      <c r="E587" s="34">
        <v>0.01</v>
      </c>
      <c r="F587" s="50">
        <v>0.01</v>
      </c>
    </row>
    <row r="588" spans="1:6" ht="15" thickBot="1" x14ac:dyDescent="0.4">
      <c r="A588" s="26" t="s">
        <v>50</v>
      </c>
      <c r="B588" s="26" t="s">
        <v>78</v>
      </c>
      <c r="C588" s="26">
        <v>228021</v>
      </c>
      <c r="D588" s="26" t="s">
        <v>634</v>
      </c>
      <c r="E588" s="34">
        <v>-109170.63</v>
      </c>
      <c r="F588" s="50">
        <v>-109170.63</v>
      </c>
    </row>
    <row r="589" spans="1:6" ht="15" thickBot="1" x14ac:dyDescent="0.4">
      <c r="A589" s="26" t="s">
        <v>50</v>
      </c>
      <c r="B589" s="26" t="s">
        <v>78</v>
      </c>
      <c r="C589" s="26">
        <v>228024</v>
      </c>
      <c r="D589" s="26" t="s">
        <v>634</v>
      </c>
      <c r="E589" s="34">
        <v>-55416.87</v>
      </c>
      <c r="F589" s="50">
        <v>-55416.87</v>
      </c>
    </row>
    <row r="590" spans="1:6" ht="15" thickBot="1" x14ac:dyDescent="0.4">
      <c r="A590" s="26" t="s">
        <v>50</v>
      </c>
      <c r="B590" s="26" t="s">
        <v>78</v>
      </c>
      <c r="C590" s="26">
        <v>228030</v>
      </c>
      <c r="D590" s="26" t="s">
        <v>635</v>
      </c>
      <c r="E590" s="34">
        <v>-129000</v>
      </c>
      <c r="F590" s="50">
        <v>-129000</v>
      </c>
    </row>
    <row r="591" spans="1:6" ht="15" thickBot="1" x14ac:dyDescent="0.4">
      <c r="A591" s="26" t="s">
        <v>50</v>
      </c>
      <c r="B591" s="26" t="s">
        <v>78</v>
      </c>
      <c r="C591" s="26">
        <v>228033</v>
      </c>
      <c r="D591" s="26" t="s">
        <v>636</v>
      </c>
      <c r="E591" s="34">
        <v>-65416.87</v>
      </c>
      <c r="F591" s="50">
        <v>-65416.87</v>
      </c>
    </row>
    <row r="592" spans="1:6" ht="15" thickBot="1" x14ac:dyDescent="0.4">
      <c r="A592" s="26" t="s">
        <v>50</v>
      </c>
      <c r="B592" s="26" t="s">
        <v>78</v>
      </c>
      <c r="C592" s="26">
        <v>228036</v>
      </c>
      <c r="D592" s="26" t="s">
        <v>637</v>
      </c>
      <c r="E592" s="34">
        <v>-128666.87</v>
      </c>
      <c r="F592" s="50">
        <v>-128666.87</v>
      </c>
    </row>
    <row r="593" spans="1:6" ht="15" thickBot="1" x14ac:dyDescent="0.4">
      <c r="A593" s="26" t="s">
        <v>50</v>
      </c>
      <c r="B593" s="26" t="s">
        <v>78</v>
      </c>
      <c r="C593" s="26">
        <v>228039</v>
      </c>
      <c r="D593" s="26" t="s">
        <v>638</v>
      </c>
      <c r="E593" s="34">
        <v>-145500</v>
      </c>
      <c r="F593" s="50">
        <v>-145500</v>
      </c>
    </row>
    <row r="594" spans="1:6" ht="15" thickBot="1" x14ac:dyDescent="0.4">
      <c r="A594" s="26" t="s">
        <v>50</v>
      </c>
      <c r="B594" s="26" t="s">
        <v>78</v>
      </c>
      <c r="C594" s="26">
        <v>228042</v>
      </c>
      <c r="D594" s="26" t="s">
        <v>639</v>
      </c>
      <c r="E594" s="34">
        <v>-188666.87</v>
      </c>
      <c r="F594" s="50">
        <v>-188666.87</v>
      </c>
    </row>
    <row r="595" spans="1:6" ht="15" thickBot="1" x14ac:dyDescent="0.4">
      <c r="A595" s="26" t="s">
        <v>50</v>
      </c>
      <c r="B595" s="26" t="s">
        <v>78</v>
      </c>
      <c r="C595" s="26">
        <v>228045</v>
      </c>
      <c r="D595" s="26" t="s">
        <v>640</v>
      </c>
      <c r="E595" s="34">
        <v>-187333.13</v>
      </c>
      <c r="F595" s="50">
        <v>-187333.13</v>
      </c>
    </row>
    <row r="596" spans="1:6" ht="15" thickBot="1" x14ac:dyDescent="0.4">
      <c r="A596" s="26" t="s">
        <v>50</v>
      </c>
      <c r="B596" s="26" t="s">
        <v>78</v>
      </c>
      <c r="C596" s="26">
        <v>228046</v>
      </c>
      <c r="D596" s="26" t="s">
        <v>641</v>
      </c>
      <c r="E596" s="34">
        <v>0.05</v>
      </c>
      <c r="F596" s="50">
        <v>0.05</v>
      </c>
    </row>
    <row r="597" spans="1:6" ht="15" thickBot="1" x14ac:dyDescent="0.4">
      <c r="A597" s="26" t="s">
        <v>50</v>
      </c>
      <c r="B597" s="26" t="s">
        <v>78</v>
      </c>
      <c r="C597" s="26">
        <v>228048</v>
      </c>
      <c r="D597" s="26" t="s">
        <v>642</v>
      </c>
      <c r="E597" s="34">
        <v>-43750</v>
      </c>
      <c r="F597" s="50">
        <v>-43750</v>
      </c>
    </row>
    <row r="598" spans="1:6" ht="15" thickBot="1" x14ac:dyDescent="0.4">
      <c r="A598" s="26" t="s">
        <v>50</v>
      </c>
      <c r="B598" s="26" t="s">
        <v>78</v>
      </c>
      <c r="C598" s="26">
        <v>228057</v>
      </c>
      <c r="D598" s="26" t="s">
        <v>643</v>
      </c>
      <c r="E598" s="34">
        <v>-833333.53</v>
      </c>
      <c r="F598" s="50">
        <v>-833333.53</v>
      </c>
    </row>
    <row r="599" spans="1:6" ht="15" thickBot="1" x14ac:dyDescent="0.4">
      <c r="A599" s="26" t="s">
        <v>50</v>
      </c>
      <c r="B599" s="26" t="s">
        <v>78</v>
      </c>
      <c r="C599" s="26">
        <v>228060</v>
      </c>
      <c r="D599" s="26" t="s">
        <v>644</v>
      </c>
      <c r="E599" s="34">
        <v>-737916.39</v>
      </c>
      <c r="F599" s="50">
        <v>-737916.39</v>
      </c>
    </row>
    <row r="600" spans="1:6" ht="15" thickBot="1" x14ac:dyDescent="0.4">
      <c r="A600" s="26" t="s">
        <v>50</v>
      </c>
      <c r="B600" s="26" t="s">
        <v>78</v>
      </c>
      <c r="C600" s="26">
        <v>228066</v>
      </c>
      <c r="D600" s="26" t="s">
        <v>645</v>
      </c>
      <c r="E600" s="34">
        <v>-81570</v>
      </c>
      <c r="F600" s="50">
        <v>-81570</v>
      </c>
    </row>
    <row r="601" spans="1:6" ht="15" thickBot="1" x14ac:dyDescent="0.4">
      <c r="A601" s="26" t="s">
        <v>50</v>
      </c>
      <c r="B601" s="26" t="s">
        <v>78</v>
      </c>
      <c r="C601" s="26">
        <v>228069</v>
      </c>
      <c r="D601" s="26" t="s">
        <v>646</v>
      </c>
      <c r="E601" s="34">
        <v>-120077.66</v>
      </c>
      <c r="F601" s="50">
        <v>-120077.66</v>
      </c>
    </row>
    <row r="602" spans="1:6" ht="15" thickBot="1" x14ac:dyDescent="0.4">
      <c r="A602" s="26" t="s">
        <v>50</v>
      </c>
      <c r="B602" s="26" t="s">
        <v>78</v>
      </c>
      <c r="C602" s="26">
        <v>228072</v>
      </c>
      <c r="D602" s="26" t="s">
        <v>647</v>
      </c>
      <c r="E602" s="34">
        <v>-211650.21</v>
      </c>
      <c r="F602" s="50">
        <v>-211650.21</v>
      </c>
    </row>
    <row r="603" spans="1:6" ht="15" thickBot="1" x14ac:dyDescent="0.4">
      <c r="A603" s="26" t="s">
        <v>50</v>
      </c>
      <c r="B603" s="26" t="s">
        <v>78</v>
      </c>
      <c r="C603" s="26">
        <v>228075</v>
      </c>
      <c r="D603" s="26" t="s">
        <v>648</v>
      </c>
      <c r="E603" s="34">
        <v>-829125</v>
      </c>
      <c r="F603" s="50">
        <v>-829125</v>
      </c>
    </row>
    <row r="604" spans="1:6" ht="15" thickBot="1" x14ac:dyDescent="0.4">
      <c r="A604" s="26" t="s">
        <v>50</v>
      </c>
      <c r="B604" s="26" t="s">
        <v>78</v>
      </c>
      <c r="C604" s="26">
        <v>228078</v>
      </c>
      <c r="D604" s="26" t="s">
        <v>649</v>
      </c>
      <c r="E604" s="34">
        <v>-850541.67</v>
      </c>
      <c r="F604" s="50">
        <v>-850541.67</v>
      </c>
    </row>
    <row r="605" spans="1:6" ht="15" thickBot="1" x14ac:dyDescent="0.4">
      <c r="A605" s="26" t="s">
        <v>50</v>
      </c>
      <c r="B605" s="26" t="s">
        <v>78</v>
      </c>
      <c r="C605" s="26">
        <v>228081</v>
      </c>
      <c r="D605" s="26" t="s">
        <v>650</v>
      </c>
      <c r="E605" s="34">
        <v>-154495</v>
      </c>
      <c r="F605" s="50">
        <v>-154495</v>
      </c>
    </row>
    <row r="606" spans="1:6" ht="15" thickBot="1" x14ac:dyDescent="0.4">
      <c r="A606" s="26" t="s">
        <v>50</v>
      </c>
      <c r="B606" s="26" t="s">
        <v>78</v>
      </c>
      <c r="C606" s="26">
        <v>228084</v>
      </c>
      <c r="D606" s="26" t="s">
        <v>651</v>
      </c>
      <c r="E606" s="34">
        <v>-64420.08</v>
      </c>
      <c r="F606" s="50">
        <v>-64420.08</v>
      </c>
    </row>
    <row r="607" spans="1:6" ht="15" thickBot="1" x14ac:dyDescent="0.4">
      <c r="A607" s="26" t="s">
        <v>50</v>
      </c>
      <c r="B607" s="26" t="s">
        <v>78</v>
      </c>
      <c r="C607" s="26">
        <v>228087</v>
      </c>
      <c r="D607" s="26" t="s">
        <v>652</v>
      </c>
      <c r="E607" s="34">
        <v>-1575000</v>
      </c>
      <c r="F607" s="50">
        <v>-1575000</v>
      </c>
    </row>
    <row r="608" spans="1:6" ht="15" thickBot="1" x14ac:dyDescent="0.4">
      <c r="A608" s="26" t="s">
        <v>50</v>
      </c>
      <c r="B608" s="26" t="s">
        <v>78</v>
      </c>
      <c r="C608" s="26">
        <v>228090</v>
      </c>
      <c r="D608" s="26" t="s">
        <v>653</v>
      </c>
      <c r="E608" s="34">
        <v>-322335</v>
      </c>
      <c r="F608" s="50">
        <v>-322335</v>
      </c>
    </row>
    <row r="609" spans="1:6" ht="15" thickBot="1" x14ac:dyDescent="0.4">
      <c r="A609" s="26" t="s">
        <v>50</v>
      </c>
      <c r="B609" s="26" t="s">
        <v>78</v>
      </c>
      <c r="C609" s="26">
        <v>228091</v>
      </c>
      <c r="D609" s="26" t="s">
        <v>654</v>
      </c>
      <c r="E609" s="34">
        <v>-1673000.01</v>
      </c>
      <c r="F609" s="50">
        <v>-1673000.01</v>
      </c>
    </row>
    <row r="610" spans="1:6" ht="15" thickBot="1" x14ac:dyDescent="0.4">
      <c r="A610" s="26" t="s">
        <v>50</v>
      </c>
      <c r="B610" s="26" t="s">
        <v>78</v>
      </c>
      <c r="C610" s="26">
        <v>228093</v>
      </c>
      <c r="D610" s="26" t="s">
        <v>655</v>
      </c>
      <c r="E610" s="34">
        <v>-0.02</v>
      </c>
      <c r="F610" s="50">
        <v>-0.02</v>
      </c>
    </row>
    <row r="611" spans="1:6" ht="15" thickBot="1" x14ac:dyDescent="0.4">
      <c r="A611" s="26" t="s">
        <v>50</v>
      </c>
      <c r="B611" s="26" t="s">
        <v>78</v>
      </c>
      <c r="C611" s="26">
        <v>232005</v>
      </c>
      <c r="D611" s="26" t="s">
        <v>656</v>
      </c>
      <c r="E611" s="34">
        <v>-19051469.199999999</v>
      </c>
      <c r="F611" s="50">
        <v>-19051469.199999999</v>
      </c>
    </row>
    <row r="612" spans="1:6" ht="15" thickBot="1" x14ac:dyDescent="0.4">
      <c r="A612" s="26" t="s">
        <v>50</v>
      </c>
      <c r="B612" s="26" t="s">
        <v>78</v>
      </c>
      <c r="C612" s="26">
        <v>232010</v>
      </c>
      <c r="D612" s="26" t="s">
        <v>657</v>
      </c>
      <c r="E612" s="34">
        <v>-3100000</v>
      </c>
      <c r="F612" s="50">
        <v>-3100000</v>
      </c>
    </row>
    <row r="613" spans="1:6" ht="15" thickBot="1" x14ac:dyDescent="0.4">
      <c r="A613" s="26" t="s">
        <v>50</v>
      </c>
      <c r="B613" s="26" t="s">
        <v>78</v>
      </c>
      <c r="C613" s="26">
        <v>232015</v>
      </c>
      <c r="D613" s="26" t="s">
        <v>658</v>
      </c>
      <c r="E613" s="34">
        <v>-375000</v>
      </c>
      <c r="F613" s="50">
        <v>-375000</v>
      </c>
    </row>
    <row r="614" spans="1:6" ht="15" thickBot="1" x14ac:dyDescent="0.4">
      <c r="A614" s="26" t="s">
        <v>50</v>
      </c>
      <c r="B614" s="26" t="s">
        <v>78</v>
      </c>
      <c r="C614" s="26">
        <v>232020</v>
      </c>
      <c r="D614" s="26" t="s">
        <v>659</v>
      </c>
      <c r="E614" s="34">
        <v>-1897230</v>
      </c>
      <c r="F614" s="50">
        <v>-1897230</v>
      </c>
    </row>
    <row r="615" spans="1:6" ht="15" thickBot="1" x14ac:dyDescent="0.4">
      <c r="A615" s="26" t="s">
        <v>50</v>
      </c>
      <c r="B615" s="26" t="s">
        <v>78</v>
      </c>
      <c r="C615" s="26">
        <v>232025</v>
      </c>
      <c r="D615" s="26" t="s">
        <v>660</v>
      </c>
      <c r="E615" s="34">
        <v>-1794228</v>
      </c>
      <c r="F615" s="50">
        <v>-1794228</v>
      </c>
    </row>
    <row r="616" spans="1:6" ht="15" thickBot="1" x14ac:dyDescent="0.4">
      <c r="A616" s="26" t="s">
        <v>50</v>
      </c>
      <c r="B616" s="26" t="s">
        <v>78</v>
      </c>
      <c r="C616" s="26">
        <v>232030</v>
      </c>
      <c r="D616" s="26" t="s">
        <v>661</v>
      </c>
      <c r="E616" s="34">
        <v>-23540606.350000001</v>
      </c>
      <c r="F616" s="50">
        <v>-23540606.350000001</v>
      </c>
    </row>
    <row r="617" spans="1:6" ht="15" thickBot="1" x14ac:dyDescent="0.4">
      <c r="A617" s="26" t="s">
        <v>50</v>
      </c>
      <c r="B617" s="26" t="s">
        <v>78</v>
      </c>
      <c r="C617" s="26">
        <v>232035</v>
      </c>
      <c r="D617" s="26" t="s">
        <v>662</v>
      </c>
      <c r="E617" s="34">
        <v>-2827158.73</v>
      </c>
      <c r="F617" s="50">
        <v>-2827158.73</v>
      </c>
    </row>
    <row r="618" spans="1:6" ht="15" thickBot="1" x14ac:dyDescent="0.4">
      <c r="A618" s="26" t="s">
        <v>50</v>
      </c>
      <c r="B618" s="26" t="s">
        <v>78</v>
      </c>
      <c r="C618" s="26">
        <v>232040</v>
      </c>
      <c r="D618" s="26" t="s">
        <v>663</v>
      </c>
      <c r="E618" s="34">
        <v>0.04</v>
      </c>
      <c r="F618" s="50">
        <v>0.04</v>
      </c>
    </row>
    <row r="619" spans="1:6" ht="15" thickBot="1" x14ac:dyDescent="0.4">
      <c r="A619" s="26" t="s">
        <v>50</v>
      </c>
      <c r="B619" s="26" t="s">
        <v>78</v>
      </c>
      <c r="C619" s="26">
        <v>232045</v>
      </c>
      <c r="D619" s="26" t="s">
        <v>664</v>
      </c>
      <c r="E619" s="34">
        <v>0.7</v>
      </c>
      <c r="F619" s="50">
        <v>0.7</v>
      </c>
    </row>
    <row r="620" spans="1:6" ht="15" thickBot="1" x14ac:dyDescent="0.4">
      <c r="A620" s="26" t="s">
        <v>50</v>
      </c>
      <c r="B620" s="26" t="s">
        <v>78</v>
      </c>
      <c r="C620" s="26">
        <v>232050</v>
      </c>
      <c r="D620" s="26" t="s">
        <v>665</v>
      </c>
      <c r="E620" s="34">
        <v>-351477.72</v>
      </c>
      <c r="F620" s="50">
        <v>-351477.72</v>
      </c>
    </row>
    <row r="621" spans="1:6" ht="15" thickBot="1" x14ac:dyDescent="0.4">
      <c r="A621" s="26" t="s">
        <v>50</v>
      </c>
      <c r="B621" s="26" t="s">
        <v>78</v>
      </c>
      <c r="C621" s="26">
        <v>232060</v>
      </c>
      <c r="D621" s="26" t="s">
        <v>666</v>
      </c>
      <c r="E621" s="34">
        <v>-571729.81000000006</v>
      </c>
      <c r="F621" s="50">
        <v>-571729.81000000006</v>
      </c>
    </row>
    <row r="622" spans="1:6" ht="15" thickBot="1" x14ac:dyDescent="0.4">
      <c r="A622" s="26" t="s">
        <v>50</v>
      </c>
      <c r="B622" s="26" t="s">
        <v>78</v>
      </c>
      <c r="C622" s="26">
        <v>232065</v>
      </c>
      <c r="D622" s="26" t="s">
        <v>667</v>
      </c>
      <c r="E622" s="34">
        <v>-110608.23</v>
      </c>
      <c r="F622" s="50">
        <v>-110608.23</v>
      </c>
    </row>
    <row r="623" spans="1:6" ht="15" thickBot="1" x14ac:dyDescent="0.4">
      <c r="A623" s="26" t="s">
        <v>50</v>
      </c>
      <c r="B623" s="26" t="s">
        <v>78</v>
      </c>
      <c r="C623" s="26">
        <v>232075</v>
      </c>
      <c r="D623" s="26" t="s">
        <v>668</v>
      </c>
      <c r="E623" s="34">
        <v>-0.01</v>
      </c>
      <c r="F623" s="50">
        <v>-0.01</v>
      </c>
    </row>
    <row r="624" spans="1:6" ht="15" thickBot="1" x14ac:dyDescent="0.4">
      <c r="A624" s="26" t="s">
        <v>50</v>
      </c>
      <c r="B624" s="26" t="s">
        <v>78</v>
      </c>
      <c r="C624" s="26">
        <v>232080</v>
      </c>
      <c r="D624" s="26" t="s">
        <v>669</v>
      </c>
      <c r="E624" s="34">
        <v>-32000</v>
      </c>
      <c r="F624" s="50">
        <v>-32000</v>
      </c>
    </row>
    <row r="625" spans="1:6" ht="15" thickBot="1" x14ac:dyDescent="0.4">
      <c r="A625" s="26" t="s">
        <v>50</v>
      </c>
      <c r="B625" s="26" t="s">
        <v>78</v>
      </c>
      <c r="C625" s="26">
        <v>232091</v>
      </c>
      <c r="D625" s="26" t="s">
        <v>670</v>
      </c>
      <c r="E625" s="34">
        <v>0</v>
      </c>
      <c r="F625" s="50">
        <v>0</v>
      </c>
    </row>
    <row r="626" spans="1:6" ht="15" thickBot="1" x14ac:dyDescent="0.4">
      <c r="A626" s="26" t="s">
        <v>50</v>
      </c>
      <c r="B626" s="26" t="s">
        <v>78</v>
      </c>
      <c r="C626" s="26">
        <v>232095</v>
      </c>
      <c r="D626" s="26" t="s">
        <v>671</v>
      </c>
      <c r="E626" s="34">
        <v>-665889.76</v>
      </c>
      <c r="F626" s="50">
        <v>-665889.76</v>
      </c>
    </row>
    <row r="627" spans="1:6" ht="15" thickBot="1" x14ac:dyDescent="0.4">
      <c r="A627" s="26" t="s">
        <v>50</v>
      </c>
      <c r="B627" s="26" t="s">
        <v>78</v>
      </c>
      <c r="C627" s="26">
        <v>232405</v>
      </c>
      <c r="D627" s="26" t="s">
        <v>672</v>
      </c>
      <c r="E627" s="34">
        <v>-192557126.19</v>
      </c>
      <c r="F627" s="50">
        <v>-192557126.19</v>
      </c>
    </row>
    <row r="628" spans="1:6" ht="15" thickBot="1" x14ac:dyDescent="0.4">
      <c r="A628" s="26" t="s">
        <v>50</v>
      </c>
      <c r="B628" s="26" t="s">
        <v>78</v>
      </c>
      <c r="C628" s="26">
        <v>232410</v>
      </c>
      <c r="D628" s="26" t="s">
        <v>672</v>
      </c>
      <c r="E628" s="34">
        <v>-1264521</v>
      </c>
      <c r="F628" s="50">
        <v>-1264521</v>
      </c>
    </row>
    <row r="629" spans="1:6" ht="15" thickBot="1" x14ac:dyDescent="0.4">
      <c r="A629" s="26" t="s">
        <v>50</v>
      </c>
      <c r="B629" s="26" t="s">
        <v>78</v>
      </c>
      <c r="C629" s="26">
        <v>232415</v>
      </c>
      <c r="D629" s="26" t="s">
        <v>673</v>
      </c>
      <c r="E629" s="34">
        <v>-414825</v>
      </c>
      <c r="F629" s="50">
        <v>-414825</v>
      </c>
    </row>
    <row r="630" spans="1:6" ht="15" thickBot="1" x14ac:dyDescent="0.4">
      <c r="A630" s="26" t="s">
        <v>50</v>
      </c>
      <c r="B630" s="26" t="s">
        <v>78</v>
      </c>
      <c r="C630" s="26">
        <v>236005</v>
      </c>
      <c r="D630" s="26" t="s">
        <v>674</v>
      </c>
      <c r="E630" s="34">
        <v>-26115266.690000001</v>
      </c>
      <c r="F630" s="50">
        <v>-26115266.690000001</v>
      </c>
    </row>
    <row r="631" spans="1:6" ht="15" thickBot="1" x14ac:dyDescent="0.4">
      <c r="A631" s="26" t="s">
        <v>50</v>
      </c>
      <c r="B631" s="26" t="s">
        <v>78</v>
      </c>
      <c r="C631" s="26">
        <v>236010</v>
      </c>
      <c r="D631" s="26" t="s">
        <v>675</v>
      </c>
      <c r="E631" s="34">
        <v>-2612260</v>
      </c>
      <c r="F631" s="50">
        <v>-2612260</v>
      </c>
    </row>
    <row r="632" spans="1:6" ht="15" thickBot="1" x14ac:dyDescent="0.4">
      <c r="A632" s="26" t="s">
        <v>50</v>
      </c>
      <c r="B632" s="26" t="s">
        <v>78</v>
      </c>
      <c r="C632" s="26">
        <v>236015</v>
      </c>
      <c r="D632" s="26" t="s">
        <v>676</v>
      </c>
      <c r="E632" s="34">
        <v>0</v>
      </c>
      <c r="F632" s="50">
        <v>0</v>
      </c>
    </row>
    <row r="633" spans="1:6" ht="15" thickBot="1" x14ac:dyDescent="0.4">
      <c r="A633" s="26" t="s">
        <v>50</v>
      </c>
      <c r="B633" s="26" t="s">
        <v>78</v>
      </c>
      <c r="C633" s="26">
        <v>240005</v>
      </c>
      <c r="D633" s="26" t="s">
        <v>677</v>
      </c>
      <c r="E633" s="34">
        <v>-1363141.05</v>
      </c>
      <c r="F633" s="50">
        <v>-1363141.05</v>
      </c>
    </row>
    <row r="634" spans="1:6" ht="15" thickBot="1" x14ac:dyDescent="0.4">
      <c r="A634" s="26" t="s">
        <v>50</v>
      </c>
      <c r="B634" s="26" t="s">
        <v>78</v>
      </c>
      <c r="C634" s="26">
        <v>248003</v>
      </c>
      <c r="D634" s="26" t="s">
        <v>678</v>
      </c>
      <c r="E634" s="34">
        <v>-2198109</v>
      </c>
      <c r="F634" s="50">
        <v>-2198109</v>
      </c>
    </row>
    <row r="635" spans="1:6" ht="15" thickBot="1" x14ac:dyDescent="0.4">
      <c r="A635" s="26" t="s">
        <v>50</v>
      </c>
      <c r="B635" s="26" t="s">
        <v>78</v>
      </c>
      <c r="C635" s="26">
        <v>248006</v>
      </c>
      <c r="D635" s="26" t="s">
        <v>679</v>
      </c>
      <c r="E635" s="34">
        <v>-101360</v>
      </c>
      <c r="F635" s="50">
        <v>-101360</v>
      </c>
    </row>
    <row r="636" spans="1:6" ht="15" thickBot="1" x14ac:dyDescent="0.4">
      <c r="A636" s="26" t="s">
        <v>50</v>
      </c>
      <c r="B636" s="26" t="s">
        <v>78</v>
      </c>
      <c r="C636" s="26">
        <v>248009</v>
      </c>
      <c r="D636" s="26" t="s">
        <v>680</v>
      </c>
      <c r="E636" s="34">
        <v>-1545928</v>
      </c>
      <c r="F636" s="50">
        <v>-1545928</v>
      </c>
    </row>
    <row r="637" spans="1:6" ht="15" thickBot="1" x14ac:dyDescent="0.4">
      <c r="A637" s="26" t="s">
        <v>50</v>
      </c>
      <c r="B637" s="26" t="s">
        <v>78</v>
      </c>
      <c r="C637" s="26">
        <v>248012</v>
      </c>
      <c r="D637" s="26" t="s">
        <v>681</v>
      </c>
      <c r="E637" s="34">
        <v>-28901735.559999999</v>
      </c>
      <c r="F637" s="50">
        <v>-28901735.559999999</v>
      </c>
    </row>
    <row r="638" spans="1:6" ht="15" thickBot="1" x14ac:dyDescent="0.4">
      <c r="A638" s="26" t="s">
        <v>50</v>
      </c>
      <c r="B638" s="26" t="s">
        <v>78</v>
      </c>
      <c r="C638" s="26">
        <v>248015</v>
      </c>
      <c r="D638" s="26" t="s">
        <v>682</v>
      </c>
      <c r="E638" s="34">
        <v>10161.209999999999</v>
      </c>
      <c r="F638" s="50">
        <v>10161.209999999999</v>
      </c>
    </row>
    <row r="639" spans="1:6" ht="15" thickBot="1" x14ac:dyDescent="0.4">
      <c r="A639" s="26" t="s">
        <v>50</v>
      </c>
      <c r="B639" s="26" t="s">
        <v>78</v>
      </c>
      <c r="C639" s="26">
        <v>248018</v>
      </c>
      <c r="D639" s="26" t="s">
        <v>683</v>
      </c>
      <c r="E639" s="34">
        <v>-694162.97</v>
      </c>
      <c r="F639" s="50">
        <v>-694162.97</v>
      </c>
    </row>
    <row r="640" spans="1:6" ht="15" thickBot="1" x14ac:dyDescent="0.4">
      <c r="A640" s="26" t="s">
        <v>50</v>
      </c>
      <c r="B640" s="26" t="s">
        <v>78</v>
      </c>
      <c r="C640" s="26">
        <v>248021</v>
      </c>
      <c r="D640" s="26" t="s">
        <v>684</v>
      </c>
      <c r="E640" s="34">
        <v>-222111.35</v>
      </c>
      <c r="F640" s="50">
        <v>-222111.35</v>
      </c>
    </row>
    <row r="641" spans="1:6" ht="15" thickBot="1" x14ac:dyDescent="0.4">
      <c r="A641" s="26" t="s">
        <v>50</v>
      </c>
      <c r="B641" s="26" t="s">
        <v>78</v>
      </c>
      <c r="C641" s="26">
        <v>248024</v>
      </c>
      <c r="D641" s="26" t="s">
        <v>685</v>
      </c>
      <c r="E641" s="34">
        <v>-11055.19</v>
      </c>
      <c r="F641" s="50">
        <v>-11055.19</v>
      </c>
    </row>
    <row r="642" spans="1:6" ht="15" thickBot="1" x14ac:dyDescent="0.4">
      <c r="A642" s="26" t="s">
        <v>50</v>
      </c>
      <c r="B642" s="26" t="s">
        <v>78</v>
      </c>
      <c r="C642" s="26">
        <v>248027</v>
      </c>
      <c r="D642" s="26" t="s">
        <v>686</v>
      </c>
      <c r="E642" s="34">
        <v>-57556.27</v>
      </c>
      <c r="F642" s="50">
        <v>-57556.27</v>
      </c>
    </row>
    <row r="643" spans="1:6" ht="15" thickBot="1" x14ac:dyDescent="0.4">
      <c r="A643" s="26" t="s">
        <v>50</v>
      </c>
      <c r="B643" s="26" t="s">
        <v>78</v>
      </c>
      <c r="C643" s="26">
        <v>248030</v>
      </c>
      <c r="D643" s="26" t="s">
        <v>687</v>
      </c>
      <c r="E643" s="34">
        <v>0</v>
      </c>
      <c r="F643" s="50">
        <v>0</v>
      </c>
    </row>
    <row r="644" spans="1:6" ht="15" thickBot="1" x14ac:dyDescent="0.4">
      <c r="A644" s="26" t="s">
        <v>50</v>
      </c>
      <c r="B644" s="26" t="s">
        <v>78</v>
      </c>
      <c r="C644" s="26">
        <v>248033</v>
      </c>
      <c r="D644" s="26" t="s">
        <v>688</v>
      </c>
      <c r="E644" s="34">
        <v>-531542.07999999996</v>
      </c>
      <c r="F644" s="50">
        <v>-531542.07999999996</v>
      </c>
    </row>
    <row r="645" spans="1:6" ht="15" thickBot="1" x14ac:dyDescent="0.4">
      <c r="A645" s="26" t="s">
        <v>50</v>
      </c>
      <c r="B645" s="26" t="s">
        <v>78</v>
      </c>
      <c r="C645" s="26">
        <v>248036</v>
      </c>
      <c r="D645" s="26" t="s">
        <v>689</v>
      </c>
      <c r="E645" s="34">
        <v>968759</v>
      </c>
      <c r="F645" s="50">
        <v>968759</v>
      </c>
    </row>
    <row r="646" spans="1:6" ht="15" thickBot="1" x14ac:dyDescent="0.4">
      <c r="A646" s="26" t="s">
        <v>50</v>
      </c>
      <c r="B646" s="26" t="s">
        <v>78</v>
      </c>
      <c r="C646" s="26">
        <v>248039</v>
      </c>
      <c r="D646" s="26" t="s">
        <v>690</v>
      </c>
      <c r="E646" s="34">
        <v>-19954.18</v>
      </c>
      <c r="F646" s="50">
        <v>-19954.18</v>
      </c>
    </row>
    <row r="647" spans="1:6" ht="15" thickBot="1" x14ac:dyDescent="0.4">
      <c r="A647" s="26" t="s">
        <v>50</v>
      </c>
      <c r="B647" s="26" t="s">
        <v>78</v>
      </c>
      <c r="C647" s="26">
        <v>248042</v>
      </c>
      <c r="D647" s="26" t="s">
        <v>691</v>
      </c>
      <c r="E647" s="34">
        <v>-46200</v>
      </c>
      <c r="F647" s="50">
        <v>-46200</v>
      </c>
    </row>
    <row r="648" spans="1:6" ht="15" thickBot="1" x14ac:dyDescent="0.4">
      <c r="A648" s="26" t="s">
        <v>50</v>
      </c>
      <c r="B648" s="26" t="s">
        <v>78</v>
      </c>
      <c r="C648" s="26">
        <v>248045</v>
      </c>
      <c r="D648" s="26" t="s">
        <v>692</v>
      </c>
      <c r="E648" s="34">
        <v>0</v>
      </c>
      <c r="F648" s="50">
        <v>0</v>
      </c>
    </row>
    <row r="649" spans="1:6" ht="15" thickBot="1" x14ac:dyDescent="0.4">
      <c r="A649" s="26" t="s">
        <v>50</v>
      </c>
      <c r="B649" s="26" t="s">
        <v>78</v>
      </c>
      <c r="C649" s="26">
        <v>248048</v>
      </c>
      <c r="D649" s="26" t="s">
        <v>693</v>
      </c>
      <c r="E649" s="34">
        <v>-394515.9</v>
      </c>
      <c r="F649" s="50">
        <v>-394515.9</v>
      </c>
    </row>
    <row r="650" spans="1:6" ht="15" thickBot="1" x14ac:dyDescent="0.4">
      <c r="A650" s="26" t="s">
        <v>50</v>
      </c>
      <c r="B650" s="26" t="s">
        <v>78</v>
      </c>
      <c r="C650" s="26">
        <v>248049</v>
      </c>
      <c r="D650" s="26" t="s">
        <v>694</v>
      </c>
      <c r="E650" s="34">
        <v>0</v>
      </c>
      <c r="F650" s="50">
        <v>0</v>
      </c>
    </row>
    <row r="651" spans="1:6" ht="15" thickBot="1" x14ac:dyDescent="0.4">
      <c r="A651" s="26" t="s">
        <v>50</v>
      </c>
      <c r="B651" s="26" t="s">
        <v>78</v>
      </c>
      <c r="C651" s="26">
        <v>248051</v>
      </c>
      <c r="D651" s="26" t="s">
        <v>695</v>
      </c>
      <c r="E651" s="34">
        <v>3400</v>
      </c>
      <c r="F651" s="50">
        <v>3400</v>
      </c>
    </row>
    <row r="652" spans="1:6" ht="15" thickBot="1" x14ac:dyDescent="0.4">
      <c r="A652" s="26" t="s">
        <v>50</v>
      </c>
      <c r="B652" s="26" t="s">
        <v>78</v>
      </c>
      <c r="C652" s="26">
        <v>248054</v>
      </c>
      <c r="D652" s="26" t="s">
        <v>696</v>
      </c>
      <c r="E652" s="34">
        <v>-2655306.0499999998</v>
      </c>
      <c r="F652" s="50">
        <v>-2655306.0499999998</v>
      </c>
    </row>
    <row r="653" spans="1:6" ht="15" thickBot="1" x14ac:dyDescent="0.4">
      <c r="A653" s="26" t="s">
        <v>50</v>
      </c>
      <c r="B653" s="26" t="s">
        <v>78</v>
      </c>
      <c r="C653" s="26">
        <v>248057</v>
      </c>
      <c r="D653" s="26" t="s">
        <v>697</v>
      </c>
      <c r="E653" s="34">
        <v>-5332250.8</v>
      </c>
      <c r="F653" s="50">
        <v>-5332250.8</v>
      </c>
    </row>
    <row r="654" spans="1:6" ht="15" thickBot="1" x14ac:dyDescent="0.4">
      <c r="A654" s="26" t="s">
        <v>50</v>
      </c>
      <c r="B654" s="26" t="s">
        <v>78</v>
      </c>
      <c r="C654" s="26">
        <v>248060</v>
      </c>
      <c r="D654" s="26" t="s">
        <v>698</v>
      </c>
      <c r="E654" s="34">
        <v>-10443263.060000001</v>
      </c>
      <c r="F654" s="50">
        <v>-10443263.060000001</v>
      </c>
    </row>
    <row r="655" spans="1:6" ht="15" thickBot="1" x14ac:dyDescent="0.4">
      <c r="A655" s="26" t="s">
        <v>50</v>
      </c>
      <c r="B655" s="26" t="s">
        <v>78</v>
      </c>
      <c r="C655" s="26">
        <v>248063</v>
      </c>
      <c r="D655" s="26" t="s">
        <v>699</v>
      </c>
      <c r="E655" s="34">
        <v>-881832.79</v>
      </c>
      <c r="F655" s="50">
        <v>-881832.79</v>
      </c>
    </row>
    <row r="656" spans="1:6" ht="15" thickBot="1" x14ac:dyDescent="0.4">
      <c r="A656" s="26" t="s">
        <v>50</v>
      </c>
      <c r="B656" s="26" t="s">
        <v>78</v>
      </c>
      <c r="C656" s="26">
        <v>248066</v>
      </c>
      <c r="D656" s="26" t="s">
        <v>700</v>
      </c>
      <c r="E656" s="34">
        <v>-1415</v>
      </c>
      <c r="F656" s="50">
        <v>-1415</v>
      </c>
    </row>
    <row r="657" spans="1:6" ht="15" thickBot="1" x14ac:dyDescent="0.4">
      <c r="A657" s="26" t="s">
        <v>50</v>
      </c>
      <c r="B657" s="26" t="s">
        <v>78</v>
      </c>
      <c r="C657" s="26">
        <v>248069</v>
      </c>
      <c r="D657" s="26" t="s">
        <v>701</v>
      </c>
      <c r="E657" s="34">
        <v>0</v>
      </c>
      <c r="F657" s="50">
        <v>0</v>
      </c>
    </row>
    <row r="658" spans="1:6" ht="15" thickBot="1" x14ac:dyDescent="0.4">
      <c r="A658" s="26" t="s">
        <v>50</v>
      </c>
      <c r="B658" s="26" t="s">
        <v>78</v>
      </c>
      <c r="C658" s="26">
        <v>248072</v>
      </c>
      <c r="D658" s="26" t="s">
        <v>702</v>
      </c>
      <c r="E658" s="34">
        <v>1240</v>
      </c>
      <c r="F658" s="50">
        <v>1240</v>
      </c>
    </row>
    <row r="659" spans="1:6" ht="15" thickBot="1" x14ac:dyDescent="0.4">
      <c r="A659" s="26" t="s">
        <v>50</v>
      </c>
      <c r="B659" s="26" t="s">
        <v>78</v>
      </c>
      <c r="C659" s="26">
        <v>248075</v>
      </c>
      <c r="D659" s="26" t="s">
        <v>703</v>
      </c>
      <c r="E659" s="34">
        <v>46.89</v>
      </c>
      <c r="F659" s="50">
        <v>46.89</v>
      </c>
    </row>
    <row r="660" spans="1:6" ht="15" thickBot="1" x14ac:dyDescent="0.4">
      <c r="A660" s="26" t="s">
        <v>50</v>
      </c>
      <c r="B660" s="26" t="s">
        <v>78</v>
      </c>
      <c r="C660" s="26">
        <v>248081</v>
      </c>
      <c r="D660" s="26" t="s">
        <v>704</v>
      </c>
      <c r="E660" s="34">
        <v>-4905.01</v>
      </c>
      <c r="F660" s="50">
        <v>-4905.01</v>
      </c>
    </row>
    <row r="661" spans="1:6" ht="15" thickBot="1" x14ac:dyDescent="0.4">
      <c r="A661" s="26" t="s">
        <v>50</v>
      </c>
      <c r="B661" s="26" t="s">
        <v>78</v>
      </c>
      <c r="C661" s="26">
        <v>248084</v>
      </c>
      <c r="D661" s="26" t="s">
        <v>705</v>
      </c>
      <c r="E661" s="34">
        <v>8450</v>
      </c>
      <c r="F661" s="50">
        <v>8450</v>
      </c>
    </row>
    <row r="662" spans="1:6" ht="15" thickBot="1" x14ac:dyDescent="0.4">
      <c r="A662" s="26" t="s">
        <v>50</v>
      </c>
      <c r="B662" s="26" t="s">
        <v>78</v>
      </c>
      <c r="C662" s="26">
        <v>248087</v>
      </c>
      <c r="D662" s="26" t="s">
        <v>706</v>
      </c>
      <c r="E662" s="34">
        <v>-134.88</v>
      </c>
      <c r="F662" s="50">
        <v>-134.88</v>
      </c>
    </row>
    <row r="663" spans="1:6" ht="15" thickBot="1" x14ac:dyDescent="0.4">
      <c r="A663" s="26" t="s">
        <v>50</v>
      </c>
      <c r="B663" s="26" t="s">
        <v>78</v>
      </c>
      <c r="C663" s="26">
        <v>248088</v>
      </c>
      <c r="D663" s="26" t="s">
        <v>707</v>
      </c>
      <c r="E663" s="34">
        <v>0</v>
      </c>
      <c r="F663" s="50">
        <v>0</v>
      </c>
    </row>
    <row r="664" spans="1:6" ht="15" thickBot="1" x14ac:dyDescent="0.4">
      <c r="A664" s="26" t="s">
        <v>50</v>
      </c>
      <c r="B664" s="26" t="s">
        <v>78</v>
      </c>
      <c r="C664" s="26">
        <v>248089</v>
      </c>
      <c r="D664" s="26" t="s">
        <v>707</v>
      </c>
      <c r="E664" s="34">
        <v>0</v>
      </c>
      <c r="F664" s="50">
        <v>0</v>
      </c>
    </row>
    <row r="665" spans="1:6" ht="15" thickBot="1" x14ac:dyDescent="0.4">
      <c r="A665" s="26" t="s">
        <v>50</v>
      </c>
      <c r="B665" s="26" t="s">
        <v>78</v>
      </c>
      <c r="C665" s="26">
        <v>248090</v>
      </c>
      <c r="D665" s="26" t="s">
        <v>708</v>
      </c>
      <c r="E665" s="34">
        <v>-414447.16</v>
      </c>
      <c r="F665" s="50">
        <v>-414447.16</v>
      </c>
    </row>
    <row r="666" spans="1:6" ht="15" thickBot="1" x14ac:dyDescent="0.4">
      <c r="A666" s="26" t="s">
        <v>50</v>
      </c>
      <c r="B666" s="26" t="s">
        <v>78</v>
      </c>
      <c r="C666" s="26">
        <v>248093</v>
      </c>
      <c r="D666" s="26" t="s">
        <v>709</v>
      </c>
      <c r="E666" s="34">
        <v>0</v>
      </c>
      <c r="F666" s="50">
        <v>0</v>
      </c>
    </row>
    <row r="667" spans="1:6" ht="15" thickBot="1" x14ac:dyDescent="0.4">
      <c r="A667" s="26" t="s">
        <v>50</v>
      </c>
      <c r="B667" s="26" t="s">
        <v>78</v>
      </c>
      <c r="C667" s="26">
        <v>248097</v>
      </c>
      <c r="D667" s="26" t="s">
        <v>710</v>
      </c>
      <c r="E667" s="34">
        <v>-92553.5</v>
      </c>
      <c r="F667" s="50">
        <v>-92553.5</v>
      </c>
    </row>
    <row r="668" spans="1:6" ht="15" thickBot="1" x14ac:dyDescent="0.4">
      <c r="A668" s="26" t="s">
        <v>50</v>
      </c>
      <c r="B668" s="26" t="s">
        <v>78</v>
      </c>
      <c r="C668" s="26">
        <v>248099</v>
      </c>
      <c r="D668" s="26" t="s">
        <v>711</v>
      </c>
      <c r="E668" s="34">
        <v>0</v>
      </c>
      <c r="F668" s="50">
        <v>0</v>
      </c>
    </row>
    <row r="669" spans="1:6" ht="15" thickBot="1" x14ac:dyDescent="0.4">
      <c r="A669" s="26" t="s">
        <v>50</v>
      </c>
      <c r="B669" s="26" t="s">
        <v>78</v>
      </c>
      <c r="C669" s="26">
        <v>248102</v>
      </c>
      <c r="D669" s="26" t="s">
        <v>712</v>
      </c>
      <c r="E669" s="34">
        <v>0</v>
      </c>
      <c r="F669" s="50">
        <v>0</v>
      </c>
    </row>
    <row r="670" spans="1:6" ht="15" thickBot="1" x14ac:dyDescent="0.4">
      <c r="A670" s="26" t="s">
        <v>50</v>
      </c>
      <c r="B670" s="26" t="s">
        <v>78</v>
      </c>
      <c r="C670" s="26">
        <v>248105</v>
      </c>
      <c r="D670" s="26" t="s">
        <v>713</v>
      </c>
      <c r="E670" s="34">
        <v>0</v>
      </c>
      <c r="F670" s="50">
        <v>0</v>
      </c>
    </row>
    <row r="671" spans="1:6" ht="15" thickBot="1" x14ac:dyDescent="0.4">
      <c r="A671" s="26" t="s">
        <v>50</v>
      </c>
      <c r="B671" s="26" t="s">
        <v>78</v>
      </c>
      <c r="C671" s="26">
        <v>248108</v>
      </c>
      <c r="D671" s="26" t="s">
        <v>714</v>
      </c>
      <c r="E671" s="34">
        <v>0</v>
      </c>
      <c r="F671" s="50">
        <v>0</v>
      </c>
    </row>
    <row r="672" spans="1:6" ht="15" thickBot="1" x14ac:dyDescent="0.4">
      <c r="A672" s="26" t="s">
        <v>50</v>
      </c>
      <c r="B672" s="26" t="s">
        <v>78</v>
      </c>
      <c r="C672" s="26">
        <v>248111</v>
      </c>
      <c r="D672" s="26" t="s">
        <v>715</v>
      </c>
      <c r="E672" s="34">
        <v>-352.68</v>
      </c>
      <c r="F672" s="50">
        <v>-352.68</v>
      </c>
    </row>
    <row r="673" spans="1:6" ht="15" thickBot="1" x14ac:dyDescent="0.4">
      <c r="A673" s="26" t="s">
        <v>50</v>
      </c>
      <c r="B673" s="26" t="s">
        <v>78</v>
      </c>
      <c r="C673" s="26">
        <v>248305</v>
      </c>
      <c r="D673" s="26" t="s">
        <v>716</v>
      </c>
      <c r="E673" s="34">
        <v>-1559067.09</v>
      </c>
      <c r="F673" s="50">
        <v>-1559067.09</v>
      </c>
    </row>
    <row r="674" spans="1:6" ht="15" thickBot="1" x14ac:dyDescent="0.4">
      <c r="A674" s="26" t="s">
        <v>50</v>
      </c>
      <c r="B674" s="26" t="s">
        <v>78</v>
      </c>
      <c r="C674" s="26">
        <v>248310</v>
      </c>
      <c r="D674" s="26" t="s">
        <v>717</v>
      </c>
      <c r="E674" s="34">
        <v>-4960.41</v>
      </c>
      <c r="F674" s="50">
        <v>-4960.41</v>
      </c>
    </row>
    <row r="675" spans="1:6" ht="15" thickBot="1" x14ac:dyDescent="0.4">
      <c r="A675" s="26" t="s">
        <v>50</v>
      </c>
      <c r="B675" s="26" t="s">
        <v>78</v>
      </c>
      <c r="C675" s="26">
        <v>248315</v>
      </c>
      <c r="D675" s="26" t="s">
        <v>718</v>
      </c>
      <c r="E675" s="34">
        <v>-152898.57999999999</v>
      </c>
      <c r="F675" s="50">
        <v>-152898.57999999999</v>
      </c>
    </row>
    <row r="676" spans="1:6" ht="15" thickBot="1" x14ac:dyDescent="0.4">
      <c r="A676" s="26" t="s">
        <v>50</v>
      </c>
      <c r="B676" s="26" t="s">
        <v>78</v>
      </c>
      <c r="C676" s="26">
        <v>248505</v>
      </c>
      <c r="D676" s="26" t="s">
        <v>719</v>
      </c>
      <c r="E676" s="34">
        <v>0</v>
      </c>
      <c r="F676" s="50">
        <v>0</v>
      </c>
    </row>
    <row r="677" spans="1:6" ht="15" thickBot="1" x14ac:dyDescent="0.4">
      <c r="A677" s="26" t="s">
        <v>50</v>
      </c>
      <c r="B677" s="26" t="s">
        <v>78</v>
      </c>
      <c r="C677" s="26">
        <v>248602</v>
      </c>
      <c r="D677" s="26" t="s">
        <v>528</v>
      </c>
      <c r="E677" s="34">
        <v>-1279405.77</v>
      </c>
      <c r="F677" s="50">
        <v>-1279405.77</v>
      </c>
    </row>
    <row r="678" spans="1:6" ht="15" thickBot="1" x14ac:dyDescent="0.4">
      <c r="A678" s="26" t="s">
        <v>50</v>
      </c>
      <c r="B678" s="26" t="s">
        <v>78</v>
      </c>
      <c r="C678" s="26">
        <v>248604</v>
      </c>
      <c r="D678" s="26" t="s">
        <v>529</v>
      </c>
      <c r="E678" s="34">
        <v>-114271.86</v>
      </c>
      <c r="F678" s="50">
        <v>-114271.86</v>
      </c>
    </row>
    <row r="679" spans="1:6" ht="15" thickBot="1" x14ac:dyDescent="0.4">
      <c r="A679" s="26" t="s">
        <v>50</v>
      </c>
      <c r="B679" s="26" t="s">
        <v>78</v>
      </c>
      <c r="C679" s="26">
        <v>248606</v>
      </c>
      <c r="D679" s="26" t="s">
        <v>530</v>
      </c>
      <c r="E679" s="34">
        <v>-9416.0300000000007</v>
      </c>
      <c r="F679" s="50">
        <v>-9416.0300000000007</v>
      </c>
    </row>
    <row r="680" spans="1:6" ht="15" thickBot="1" x14ac:dyDescent="0.4">
      <c r="A680" s="26" t="s">
        <v>50</v>
      </c>
      <c r="B680" s="26" t="s">
        <v>78</v>
      </c>
      <c r="C680" s="26">
        <v>248608</v>
      </c>
      <c r="D680" s="26" t="s">
        <v>531</v>
      </c>
      <c r="E680" s="34">
        <v>-50903.21</v>
      </c>
      <c r="F680" s="50">
        <v>-50903.21</v>
      </c>
    </row>
    <row r="681" spans="1:6" ht="15" thickBot="1" x14ac:dyDescent="0.4">
      <c r="A681" s="26" t="s">
        <v>50</v>
      </c>
      <c r="B681" s="26" t="s">
        <v>78</v>
      </c>
      <c r="C681" s="26">
        <v>248610</v>
      </c>
      <c r="D681" s="26" t="s">
        <v>532</v>
      </c>
      <c r="E681" s="34">
        <v>-63386.47</v>
      </c>
      <c r="F681" s="50">
        <v>-63386.47</v>
      </c>
    </row>
    <row r="682" spans="1:6" ht="15" thickBot="1" x14ac:dyDescent="0.4">
      <c r="A682" s="26" t="s">
        <v>50</v>
      </c>
      <c r="B682" s="26" t="s">
        <v>78</v>
      </c>
      <c r="C682" s="26">
        <v>248612</v>
      </c>
      <c r="D682" s="26" t="s">
        <v>534</v>
      </c>
      <c r="E682" s="34">
        <v>-3595.85</v>
      </c>
      <c r="F682" s="50">
        <v>-3595.85</v>
      </c>
    </row>
    <row r="683" spans="1:6" ht="15" thickBot="1" x14ac:dyDescent="0.4">
      <c r="A683" s="26" t="s">
        <v>50</v>
      </c>
      <c r="B683" s="26" t="s">
        <v>78</v>
      </c>
      <c r="C683" s="26">
        <v>248614</v>
      </c>
      <c r="D683" s="26" t="s">
        <v>535</v>
      </c>
      <c r="E683" s="34">
        <v>-24243.51</v>
      </c>
      <c r="F683" s="50">
        <v>-24243.51</v>
      </c>
    </row>
    <row r="684" spans="1:6" ht="15" thickBot="1" x14ac:dyDescent="0.4">
      <c r="A684" s="26" t="s">
        <v>50</v>
      </c>
      <c r="B684" s="26" t="s">
        <v>78</v>
      </c>
      <c r="C684" s="26">
        <v>248616</v>
      </c>
      <c r="D684" s="26" t="s">
        <v>536</v>
      </c>
      <c r="E684" s="34">
        <v>-60335.78</v>
      </c>
      <c r="F684" s="50">
        <v>-60335.78</v>
      </c>
    </row>
    <row r="685" spans="1:6" ht="15" thickBot="1" x14ac:dyDescent="0.4">
      <c r="A685" s="26" t="s">
        <v>50</v>
      </c>
      <c r="B685" s="26" t="s">
        <v>78</v>
      </c>
      <c r="C685" s="26">
        <v>248618</v>
      </c>
      <c r="D685" s="26" t="s">
        <v>720</v>
      </c>
      <c r="E685" s="34">
        <v>-5025.07</v>
      </c>
      <c r="F685" s="50">
        <v>-5025.07</v>
      </c>
    </row>
    <row r="686" spans="1:6" ht="15" thickBot="1" x14ac:dyDescent="0.4">
      <c r="A686" s="26" t="s">
        <v>50</v>
      </c>
      <c r="B686" s="26" t="s">
        <v>78</v>
      </c>
      <c r="C686" s="26">
        <v>248620</v>
      </c>
      <c r="D686" s="26" t="s">
        <v>538</v>
      </c>
      <c r="E686" s="34">
        <v>-279483.49</v>
      </c>
      <c r="F686" s="50">
        <v>-279483.49</v>
      </c>
    </row>
    <row r="687" spans="1:6" ht="15" thickBot="1" x14ac:dyDescent="0.4">
      <c r="A687" s="26" t="s">
        <v>50</v>
      </c>
      <c r="B687" s="26" t="s">
        <v>78</v>
      </c>
      <c r="C687" s="26">
        <v>248622</v>
      </c>
      <c r="D687" s="26" t="s">
        <v>721</v>
      </c>
      <c r="E687" s="34">
        <v>-18381.77</v>
      </c>
      <c r="F687" s="50">
        <v>-18381.77</v>
      </c>
    </row>
    <row r="688" spans="1:6" ht="15" thickBot="1" x14ac:dyDescent="0.4">
      <c r="A688" s="26" t="s">
        <v>50</v>
      </c>
      <c r="B688" s="26" t="s">
        <v>78</v>
      </c>
      <c r="C688" s="26">
        <v>248624</v>
      </c>
      <c r="D688" s="26" t="s">
        <v>540</v>
      </c>
      <c r="E688" s="34">
        <v>-49188.36</v>
      </c>
      <c r="F688" s="50">
        <v>-49188.36</v>
      </c>
    </row>
    <row r="689" spans="1:6" ht="15" thickBot="1" x14ac:dyDescent="0.4">
      <c r="A689" s="26" t="s">
        <v>50</v>
      </c>
      <c r="B689" s="26" t="s">
        <v>78</v>
      </c>
      <c r="C689" s="26">
        <v>248626</v>
      </c>
      <c r="D689" s="26" t="s">
        <v>541</v>
      </c>
      <c r="E689" s="34">
        <v>-168819.52</v>
      </c>
      <c r="F689" s="50">
        <v>-168819.52</v>
      </c>
    </row>
    <row r="690" spans="1:6" ht="15" thickBot="1" x14ac:dyDescent="0.4">
      <c r="A690" s="26" t="s">
        <v>50</v>
      </c>
      <c r="B690" s="26" t="s">
        <v>78</v>
      </c>
      <c r="C690" s="26">
        <v>248628</v>
      </c>
      <c r="D690" s="26" t="s">
        <v>542</v>
      </c>
      <c r="E690" s="34">
        <v>-33648.17</v>
      </c>
      <c r="F690" s="50">
        <v>-33648.17</v>
      </c>
    </row>
    <row r="691" spans="1:6" ht="15" thickBot="1" x14ac:dyDescent="0.4">
      <c r="A691" s="26" t="s">
        <v>50</v>
      </c>
      <c r="B691" s="26" t="s">
        <v>78</v>
      </c>
      <c r="C691" s="26">
        <v>248630</v>
      </c>
      <c r="D691" s="26" t="s">
        <v>543</v>
      </c>
      <c r="E691" s="34">
        <v>-174184.32000000001</v>
      </c>
      <c r="F691" s="50">
        <v>-174184.32000000001</v>
      </c>
    </row>
    <row r="692" spans="1:6" ht="15" thickBot="1" x14ac:dyDescent="0.4">
      <c r="A692" s="26" t="s">
        <v>50</v>
      </c>
      <c r="B692" s="26" t="s">
        <v>78</v>
      </c>
      <c r="C692" s="26">
        <v>248632</v>
      </c>
      <c r="D692" s="26" t="s">
        <v>544</v>
      </c>
      <c r="E692" s="34">
        <v>-124325.58</v>
      </c>
      <c r="F692" s="50">
        <v>-124325.58</v>
      </c>
    </row>
    <row r="693" spans="1:6" ht="15" thickBot="1" x14ac:dyDescent="0.4">
      <c r="A693" s="26" t="s">
        <v>50</v>
      </c>
      <c r="B693" s="26" t="s">
        <v>78</v>
      </c>
      <c r="C693" s="26">
        <v>248634</v>
      </c>
      <c r="D693" s="26" t="s">
        <v>545</v>
      </c>
      <c r="E693" s="34">
        <v>-10699.17</v>
      </c>
      <c r="F693" s="50">
        <v>-10699.17</v>
      </c>
    </row>
    <row r="694" spans="1:6" ht="15" thickBot="1" x14ac:dyDescent="0.4">
      <c r="A694" s="26" t="s">
        <v>50</v>
      </c>
      <c r="B694" s="26" t="s">
        <v>78</v>
      </c>
      <c r="C694" s="26">
        <v>248636</v>
      </c>
      <c r="D694" s="26" t="s">
        <v>546</v>
      </c>
      <c r="E694" s="34">
        <v>-54555.46</v>
      </c>
      <c r="F694" s="50">
        <v>-54555.46</v>
      </c>
    </row>
    <row r="695" spans="1:6" ht="15" thickBot="1" x14ac:dyDescent="0.4">
      <c r="A695" s="26" t="s">
        <v>50</v>
      </c>
      <c r="B695" s="26" t="s">
        <v>78</v>
      </c>
      <c r="C695" s="26">
        <v>248638</v>
      </c>
      <c r="D695" s="26" t="s">
        <v>722</v>
      </c>
      <c r="E695" s="34">
        <v>-75476.179999999993</v>
      </c>
      <c r="F695" s="50">
        <v>-75476.179999999993</v>
      </c>
    </row>
    <row r="696" spans="1:6" ht="15" thickBot="1" x14ac:dyDescent="0.4">
      <c r="A696" s="26" t="s">
        <v>50</v>
      </c>
      <c r="B696" s="26" t="s">
        <v>78</v>
      </c>
      <c r="C696" s="26">
        <v>248640</v>
      </c>
      <c r="D696" s="26" t="s">
        <v>548</v>
      </c>
      <c r="E696" s="34">
        <v>-83843.48</v>
      </c>
      <c r="F696" s="50">
        <v>-83843.48</v>
      </c>
    </row>
    <row r="697" spans="1:6" ht="15" thickBot="1" x14ac:dyDescent="0.4">
      <c r="A697" s="26" t="s">
        <v>50</v>
      </c>
      <c r="B697" s="26" t="s">
        <v>78</v>
      </c>
      <c r="C697" s="26">
        <v>248642</v>
      </c>
      <c r="D697" s="26" t="s">
        <v>549</v>
      </c>
      <c r="E697" s="34">
        <v>-114895.44</v>
      </c>
      <c r="F697" s="50">
        <v>-114895.44</v>
      </c>
    </row>
    <row r="698" spans="1:6" ht="15" thickBot="1" x14ac:dyDescent="0.4">
      <c r="A698" s="26" t="s">
        <v>50</v>
      </c>
      <c r="B698" s="26" t="s">
        <v>78</v>
      </c>
      <c r="C698" s="26">
        <v>248644</v>
      </c>
      <c r="D698" s="26" t="s">
        <v>550</v>
      </c>
      <c r="E698" s="34">
        <v>-129217.78</v>
      </c>
      <c r="F698" s="50">
        <v>-129217.78</v>
      </c>
    </row>
    <row r="699" spans="1:6" ht="15" thickBot="1" x14ac:dyDescent="0.4">
      <c r="A699" s="26" t="s">
        <v>50</v>
      </c>
      <c r="B699" s="26" t="s">
        <v>78</v>
      </c>
      <c r="C699" s="26">
        <v>248646</v>
      </c>
      <c r="D699" s="26" t="s">
        <v>552</v>
      </c>
      <c r="E699" s="34">
        <v>-110430.62</v>
      </c>
      <c r="F699" s="50">
        <v>-110430.62</v>
      </c>
    </row>
    <row r="700" spans="1:6" ht="15" thickBot="1" x14ac:dyDescent="0.4">
      <c r="A700" s="26" t="s">
        <v>50</v>
      </c>
      <c r="B700" s="26" t="s">
        <v>78</v>
      </c>
      <c r="C700" s="26">
        <v>248648</v>
      </c>
      <c r="D700" s="26" t="s">
        <v>553</v>
      </c>
      <c r="E700" s="34">
        <v>-12636.55</v>
      </c>
      <c r="F700" s="50">
        <v>-12636.55</v>
      </c>
    </row>
    <row r="701" spans="1:6" ht="15" thickBot="1" x14ac:dyDescent="0.4">
      <c r="A701" s="26" t="s">
        <v>50</v>
      </c>
      <c r="B701" s="26" t="s">
        <v>78</v>
      </c>
      <c r="C701" s="26">
        <v>248650</v>
      </c>
      <c r="D701" s="26" t="s">
        <v>554</v>
      </c>
      <c r="E701" s="34">
        <v>-641700.73</v>
      </c>
      <c r="F701" s="50">
        <v>-641700.73</v>
      </c>
    </row>
    <row r="702" spans="1:6" ht="15" thickBot="1" x14ac:dyDescent="0.4">
      <c r="A702" s="26" t="s">
        <v>50</v>
      </c>
      <c r="B702" s="26" t="s">
        <v>78</v>
      </c>
      <c r="C702" s="26">
        <v>248652</v>
      </c>
      <c r="D702" s="26" t="s">
        <v>555</v>
      </c>
      <c r="E702" s="34">
        <v>-19446.16</v>
      </c>
      <c r="F702" s="50">
        <v>-19446.16</v>
      </c>
    </row>
    <row r="703" spans="1:6" ht="15" thickBot="1" x14ac:dyDescent="0.4">
      <c r="A703" s="26" t="s">
        <v>50</v>
      </c>
      <c r="B703" s="26" t="s">
        <v>78</v>
      </c>
      <c r="C703" s="26">
        <v>248654</v>
      </c>
      <c r="D703" s="26" t="s">
        <v>556</v>
      </c>
      <c r="E703" s="34">
        <v>-78716.89</v>
      </c>
      <c r="F703" s="50">
        <v>-78716.89</v>
      </c>
    </row>
    <row r="704" spans="1:6" ht="15" thickBot="1" x14ac:dyDescent="0.4">
      <c r="A704" s="26" t="s">
        <v>50</v>
      </c>
      <c r="B704" s="26" t="s">
        <v>78</v>
      </c>
      <c r="C704" s="26">
        <v>248656</v>
      </c>
      <c r="D704" s="26" t="s">
        <v>557</v>
      </c>
      <c r="E704" s="34">
        <v>-10260.36</v>
      </c>
      <c r="F704" s="50">
        <v>-10260.36</v>
      </c>
    </row>
    <row r="705" spans="1:6" ht="15" thickBot="1" x14ac:dyDescent="0.4">
      <c r="A705" s="26" t="s">
        <v>50</v>
      </c>
      <c r="B705" s="26" t="s">
        <v>78</v>
      </c>
      <c r="C705" s="26">
        <v>248658</v>
      </c>
      <c r="D705" s="26" t="s">
        <v>558</v>
      </c>
      <c r="E705" s="34">
        <v>-212207.52</v>
      </c>
      <c r="F705" s="50">
        <v>-212207.52</v>
      </c>
    </row>
    <row r="706" spans="1:6" ht="15" thickBot="1" x14ac:dyDescent="0.4">
      <c r="A706" s="26" t="s">
        <v>50</v>
      </c>
      <c r="B706" s="26" t="s">
        <v>78</v>
      </c>
      <c r="C706" s="26">
        <v>248660</v>
      </c>
      <c r="D706" s="26" t="s">
        <v>559</v>
      </c>
      <c r="E706" s="34">
        <v>-67400.89</v>
      </c>
      <c r="F706" s="50">
        <v>-67400.89</v>
      </c>
    </row>
    <row r="707" spans="1:6" ht="15" thickBot="1" x14ac:dyDescent="0.4">
      <c r="A707" s="26" t="s">
        <v>50</v>
      </c>
      <c r="B707" s="26" t="s">
        <v>78</v>
      </c>
      <c r="C707" s="26">
        <v>248662</v>
      </c>
      <c r="D707" s="26" t="s">
        <v>560</v>
      </c>
      <c r="E707" s="34">
        <v>-11124.01</v>
      </c>
      <c r="F707" s="50">
        <v>-11124.01</v>
      </c>
    </row>
    <row r="708" spans="1:6" ht="15" thickBot="1" x14ac:dyDescent="0.4">
      <c r="A708" s="26" t="s">
        <v>50</v>
      </c>
      <c r="B708" s="26" t="s">
        <v>78</v>
      </c>
      <c r="C708" s="26">
        <v>248664</v>
      </c>
      <c r="D708" s="26" t="s">
        <v>561</v>
      </c>
      <c r="E708" s="34">
        <v>-4256.74</v>
      </c>
      <c r="F708" s="50">
        <v>-4256.74</v>
      </c>
    </row>
    <row r="709" spans="1:6" ht="15" thickBot="1" x14ac:dyDescent="0.4">
      <c r="A709" s="26" t="s">
        <v>50</v>
      </c>
      <c r="B709" s="26" t="s">
        <v>78</v>
      </c>
      <c r="C709" s="26">
        <v>248666</v>
      </c>
      <c r="D709" s="26" t="s">
        <v>563</v>
      </c>
      <c r="E709" s="34">
        <v>-20279.36</v>
      </c>
      <c r="F709" s="50">
        <v>-20279.36</v>
      </c>
    </row>
    <row r="710" spans="1:6" ht="15" thickBot="1" x14ac:dyDescent="0.4">
      <c r="A710" s="26" t="s">
        <v>50</v>
      </c>
      <c r="B710" s="26" t="s">
        <v>78</v>
      </c>
      <c r="C710" s="26">
        <v>248668</v>
      </c>
      <c r="D710" s="26" t="s">
        <v>723</v>
      </c>
      <c r="E710" s="34">
        <v>-37873.83</v>
      </c>
      <c r="F710" s="50">
        <v>-37873.83</v>
      </c>
    </row>
    <row r="711" spans="1:6" ht="15" thickBot="1" x14ac:dyDescent="0.4">
      <c r="A711" s="26" t="s">
        <v>50</v>
      </c>
      <c r="B711" s="26" t="s">
        <v>78</v>
      </c>
      <c r="C711" s="26">
        <v>248670</v>
      </c>
      <c r="D711" s="26" t="s">
        <v>565</v>
      </c>
      <c r="E711" s="34">
        <v>-140773.34</v>
      </c>
      <c r="F711" s="50">
        <v>-140773.34</v>
      </c>
    </row>
    <row r="712" spans="1:6" ht="15" thickBot="1" x14ac:dyDescent="0.4">
      <c r="A712" s="26" t="s">
        <v>50</v>
      </c>
      <c r="B712" s="26" t="s">
        <v>78</v>
      </c>
      <c r="C712" s="26">
        <v>248672</v>
      </c>
      <c r="D712" s="26" t="s">
        <v>566</v>
      </c>
      <c r="E712" s="34">
        <v>-12321.53</v>
      </c>
      <c r="F712" s="50">
        <v>-12321.53</v>
      </c>
    </row>
    <row r="713" spans="1:6" ht="15" thickBot="1" x14ac:dyDescent="0.4">
      <c r="A713" s="26" t="s">
        <v>50</v>
      </c>
      <c r="B713" s="26" t="s">
        <v>78</v>
      </c>
      <c r="C713" s="26">
        <v>248674</v>
      </c>
      <c r="D713" s="26" t="s">
        <v>567</v>
      </c>
      <c r="E713" s="34">
        <v>-21137.19</v>
      </c>
      <c r="F713" s="50">
        <v>-21137.19</v>
      </c>
    </row>
    <row r="714" spans="1:6" ht="15" thickBot="1" x14ac:dyDescent="0.4">
      <c r="A714" s="26" t="s">
        <v>50</v>
      </c>
      <c r="B714" s="26" t="s">
        <v>78</v>
      </c>
      <c r="C714" s="26">
        <v>248676</v>
      </c>
      <c r="D714" s="26" t="s">
        <v>724</v>
      </c>
      <c r="E714" s="34">
        <v>-13308.74</v>
      </c>
      <c r="F714" s="50">
        <v>-13308.74</v>
      </c>
    </row>
    <row r="715" spans="1:6" ht="15" thickBot="1" x14ac:dyDescent="0.4">
      <c r="A715" s="26" t="s">
        <v>50</v>
      </c>
      <c r="B715" s="26" t="s">
        <v>78</v>
      </c>
      <c r="C715" s="26">
        <v>248678</v>
      </c>
      <c r="D715" s="26" t="s">
        <v>725</v>
      </c>
      <c r="E715" s="34">
        <v>-6939.46</v>
      </c>
      <c r="F715" s="50">
        <v>-6939.46</v>
      </c>
    </row>
    <row r="716" spans="1:6" ht="15" thickBot="1" x14ac:dyDescent="0.4">
      <c r="A716" s="26" t="s">
        <v>50</v>
      </c>
      <c r="B716" s="26" t="s">
        <v>78</v>
      </c>
      <c r="C716" s="26">
        <v>248680</v>
      </c>
      <c r="D716" s="26" t="s">
        <v>572</v>
      </c>
      <c r="E716" s="34">
        <v>-48143.18</v>
      </c>
      <c r="F716" s="50">
        <v>-48143.18</v>
      </c>
    </row>
    <row r="717" spans="1:6" ht="15" thickBot="1" x14ac:dyDescent="0.4">
      <c r="A717" s="26" t="s">
        <v>50</v>
      </c>
      <c r="B717" s="26" t="s">
        <v>78</v>
      </c>
      <c r="C717" s="26">
        <v>248682</v>
      </c>
      <c r="D717" s="26" t="s">
        <v>573</v>
      </c>
      <c r="E717" s="34">
        <v>-11498.81</v>
      </c>
      <c r="F717" s="50">
        <v>-11498.81</v>
      </c>
    </row>
    <row r="718" spans="1:6" ht="15" thickBot="1" x14ac:dyDescent="0.4">
      <c r="A718" s="26" t="s">
        <v>50</v>
      </c>
      <c r="B718" s="26" t="s">
        <v>78</v>
      </c>
      <c r="C718" s="26">
        <v>248684</v>
      </c>
      <c r="D718" s="26" t="s">
        <v>574</v>
      </c>
      <c r="E718" s="34">
        <v>-19959.080000000002</v>
      </c>
      <c r="F718" s="50">
        <v>-19959.080000000002</v>
      </c>
    </row>
    <row r="719" spans="1:6" ht="15" thickBot="1" x14ac:dyDescent="0.4">
      <c r="A719" s="26" t="s">
        <v>50</v>
      </c>
      <c r="B719" s="26" t="s">
        <v>78</v>
      </c>
      <c r="C719" s="26">
        <v>248686</v>
      </c>
      <c r="D719" s="26" t="s">
        <v>575</v>
      </c>
      <c r="E719" s="34">
        <v>-11654.32</v>
      </c>
      <c r="F719" s="50">
        <v>-11654.32</v>
      </c>
    </row>
    <row r="720" spans="1:6" ht="15" thickBot="1" x14ac:dyDescent="0.4">
      <c r="A720" s="26" t="s">
        <v>50</v>
      </c>
      <c r="B720" s="26" t="s">
        <v>78</v>
      </c>
      <c r="C720" s="26">
        <v>248688</v>
      </c>
      <c r="D720" s="26" t="s">
        <v>726</v>
      </c>
      <c r="E720" s="34">
        <v>-5708.77</v>
      </c>
      <c r="F720" s="50">
        <v>-5708.77</v>
      </c>
    </row>
    <row r="721" spans="1:6" ht="15" thickBot="1" x14ac:dyDescent="0.4">
      <c r="A721" s="26" t="s">
        <v>50</v>
      </c>
      <c r="B721" s="26" t="s">
        <v>78</v>
      </c>
      <c r="C721" s="26">
        <v>248690</v>
      </c>
      <c r="D721" s="26" t="s">
        <v>577</v>
      </c>
      <c r="E721" s="34">
        <v>-1329.93</v>
      </c>
      <c r="F721" s="50">
        <v>-1329.93</v>
      </c>
    </row>
    <row r="722" spans="1:6" ht="15" thickBot="1" x14ac:dyDescent="0.4">
      <c r="A722" s="26" t="s">
        <v>50</v>
      </c>
      <c r="B722" s="26" t="s">
        <v>78</v>
      </c>
      <c r="C722" s="26">
        <v>248692</v>
      </c>
      <c r="D722" s="26" t="s">
        <v>578</v>
      </c>
      <c r="E722" s="34">
        <v>-112258.85</v>
      </c>
      <c r="F722" s="50">
        <v>-112258.85</v>
      </c>
    </row>
    <row r="723" spans="1:6" ht="15" thickBot="1" x14ac:dyDescent="0.4">
      <c r="A723" s="26" t="s">
        <v>50</v>
      </c>
      <c r="B723" s="26" t="s">
        <v>78</v>
      </c>
      <c r="C723" s="26">
        <v>248694</v>
      </c>
      <c r="D723" s="26" t="s">
        <v>579</v>
      </c>
      <c r="E723" s="34">
        <v>-5219.66</v>
      </c>
      <c r="F723" s="50">
        <v>-5219.66</v>
      </c>
    </row>
    <row r="724" spans="1:6" ht="15" thickBot="1" x14ac:dyDescent="0.4">
      <c r="A724" s="26" t="s">
        <v>50</v>
      </c>
      <c r="B724" s="26" t="s">
        <v>78</v>
      </c>
      <c r="C724" s="26">
        <v>248696</v>
      </c>
      <c r="D724" s="26" t="s">
        <v>580</v>
      </c>
      <c r="E724" s="34">
        <v>-3798.44</v>
      </c>
      <c r="F724" s="50">
        <v>-3798.44</v>
      </c>
    </row>
    <row r="725" spans="1:6" ht="15" thickBot="1" x14ac:dyDescent="0.4">
      <c r="A725" s="26" t="s">
        <v>50</v>
      </c>
      <c r="B725" s="26" t="s">
        <v>78</v>
      </c>
      <c r="C725" s="26">
        <v>248698</v>
      </c>
      <c r="D725" s="26" t="s">
        <v>581</v>
      </c>
      <c r="E725" s="34">
        <v>-18660.28</v>
      </c>
      <c r="F725" s="50">
        <v>-18660.28</v>
      </c>
    </row>
    <row r="726" spans="1:6" ht="15" thickBot="1" x14ac:dyDescent="0.4">
      <c r="A726" s="26" t="s">
        <v>50</v>
      </c>
      <c r="B726" s="26" t="s">
        <v>78</v>
      </c>
      <c r="C726" s="26">
        <v>248700</v>
      </c>
      <c r="D726" s="26" t="s">
        <v>583</v>
      </c>
      <c r="E726" s="34">
        <v>-9206.42</v>
      </c>
      <c r="F726" s="50">
        <v>-9206.42</v>
      </c>
    </row>
    <row r="727" spans="1:6" ht="15" thickBot="1" x14ac:dyDescent="0.4">
      <c r="A727" s="26" t="s">
        <v>50</v>
      </c>
      <c r="B727" s="26" t="s">
        <v>78</v>
      </c>
      <c r="C727" s="26">
        <v>248702</v>
      </c>
      <c r="D727" s="26" t="s">
        <v>584</v>
      </c>
      <c r="E727" s="34">
        <v>-84414.54</v>
      </c>
      <c r="F727" s="50">
        <v>-84414.54</v>
      </c>
    </row>
    <row r="728" spans="1:6" ht="15" thickBot="1" x14ac:dyDescent="0.4">
      <c r="A728" s="26" t="s">
        <v>50</v>
      </c>
      <c r="B728" s="26" t="s">
        <v>78</v>
      </c>
      <c r="C728" s="26">
        <v>248704</v>
      </c>
      <c r="D728" s="26" t="s">
        <v>585</v>
      </c>
      <c r="E728" s="34">
        <v>-3727.37</v>
      </c>
      <c r="F728" s="50">
        <v>-3727.37</v>
      </c>
    </row>
    <row r="729" spans="1:6" ht="15" thickBot="1" x14ac:dyDescent="0.4">
      <c r="A729" s="26" t="s">
        <v>50</v>
      </c>
      <c r="B729" s="26" t="s">
        <v>78</v>
      </c>
      <c r="C729" s="26">
        <v>248706</v>
      </c>
      <c r="D729" s="26" t="s">
        <v>586</v>
      </c>
      <c r="E729" s="34">
        <v>-9795.7900000000009</v>
      </c>
      <c r="F729" s="50">
        <v>-9795.7900000000009</v>
      </c>
    </row>
    <row r="730" spans="1:6" ht="15" thickBot="1" x14ac:dyDescent="0.4">
      <c r="A730" s="26" t="s">
        <v>50</v>
      </c>
      <c r="B730" s="26" t="s">
        <v>78</v>
      </c>
      <c r="C730" s="26">
        <v>248708</v>
      </c>
      <c r="D730" s="26" t="s">
        <v>590</v>
      </c>
      <c r="E730" s="34">
        <v>-947.95</v>
      </c>
      <c r="F730" s="50">
        <v>-947.95</v>
      </c>
    </row>
    <row r="731" spans="1:6" ht="15" thickBot="1" x14ac:dyDescent="0.4">
      <c r="A731" s="26" t="s">
        <v>50</v>
      </c>
      <c r="B731" s="26" t="s">
        <v>78</v>
      </c>
      <c r="C731" s="26">
        <v>248710</v>
      </c>
      <c r="D731" s="26" t="s">
        <v>591</v>
      </c>
      <c r="E731" s="34">
        <v>-7160.27</v>
      </c>
      <c r="F731" s="50">
        <v>-7160.27</v>
      </c>
    </row>
    <row r="732" spans="1:6" ht="15" thickBot="1" x14ac:dyDescent="0.4">
      <c r="A732" s="26" t="s">
        <v>50</v>
      </c>
      <c r="B732" s="26" t="s">
        <v>78</v>
      </c>
      <c r="C732" s="26">
        <v>248712</v>
      </c>
      <c r="D732" s="26" t="s">
        <v>592</v>
      </c>
      <c r="E732" s="34">
        <v>-774.24</v>
      </c>
      <c r="F732" s="50">
        <v>-774.24</v>
      </c>
    </row>
    <row r="733" spans="1:6" ht="15" thickBot="1" x14ac:dyDescent="0.4">
      <c r="A733" s="26" t="s">
        <v>50</v>
      </c>
      <c r="B733" s="26" t="s">
        <v>78</v>
      </c>
      <c r="C733" s="26">
        <v>248714</v>
      </c>
      <c r="D733" s="26" t="s">
        <v>593</v>
      </c>
      <c r="E733" s="34">
        <v>-81.37</v>
      </c>
      <c r="F733" s="50">
        <v>-81.37</v>
      </c>
    </row>
    <row r="734" spans="1:6" ht="15" thickBot="1" x14ac:dyDescent="0.4">
      <c r="A734" s="26" t="s">
        <v>50</v>
      </c>
      <c r="B734" s="26" t="s">
        <v>78</v>
      </c>
      <c r="C734" s="26">
        <v>248716</v>
      </c>
      <c r="D734" s="26" t="s">
        <v>596</v>
      </c>
      <c r="E734" s="34">
        <v>-13422.46</v>
      </c>
      <c r="F734" s="50">
        <v>-13422.46</v>
      </c>
    </row>
    <row r="735" spans="1:6" ht="15" thickBot="1" x14ac:dyDescent="0.4">
      <c r="A735" s="26" t="s">
        <v>50</v>
      </c>
      <c r="B735" s="26" t="s">
        <v>78</v>
      </c>
      <c r="C735" s="26">
        <v>248718</v>
      </c>
      <c r="D735" s="26" t="s">
        <v>597</v>
      </c>
      <c r="E735" s="34">
        <v>-68703.38</v>
      </c>
      <c r="F735" s="50">
        <v>-68703.38</v>
      </c>
    </row>
    <row r="736" spans="1:6" ht="15" thickBot="1" x14ac:dyDescent="0.4">
      <c r="A736" s="26" t="s">
        <v>50</v>
      </c>
      <c r="B736" s="26" t="s">
        <v>78</v>
      </c>
      <c r="C736" s="26">
        <v>248720</v>
      </c>
      <c r="D736" s="26" t="s">
        <v>598</v>
      </c>
      <c r="E736" s="34">
        <v>-25478.71</v>
      </c>
      <c r="F736" s="50">
        <v>-25478.71</v>
      </c>
    </row>
    <row r="737" spans="1:6" ht="15" thickBot="1" x14ac:dyDescent="0.4">
      <c r="A737" s="26" t="s">
        <v>50</v>
      </c>
      <c r="B737" s="26" t="s">
        <v>78</v>
      </c>
      <c r="C737" s="26">
        <v>248722</v>
      </c>
      <c r="D737" s="26" t="s">
        <v>599</v>
      </c>
      <c r="E737" s="34">
        <v>-1940.99</v>
      </c>
      <c r="F737" s="50">
        <v>-1940.99</v>
      </c>
    </row>
    <row r="738" spans="1:6" ht="15" thickBot="1" x14ac:dyDescent="0.4">
      <c r="A738" s="26" t="s">
        <v>50</v>
      </c>
      <c r="B738" s="26" t="s">
        <v>78</v>
      </c>
      <c r="C738" s="26">
        <v>248724</v>
      </c>
      <c r="D738" s="26" t="s">
        <v>600</v>
      </c>
      <c r="E738" s="34">
        <v>-29544.959999999999</v>
      </c>
      <c r="F738" s="50">
        <v>-29544.959999999999</v>
      </c>
    </row>
    <row r="739" spans="1:6" ht="15" thickBot="1" x14ac:dyDescent="0.4">
      <c r="A739" s="26" t="s">
        <v>50</v>
      </c>
      <c r="B739" s="26" t="s">
        <v>78</v>
      </c>
      <c r="C739" s="26">
        <v>248726</v>
      </c>
      <c r="D739" s="26" t="s">
        <v>601</v>
      </c>
      <c r="E739" s="34">
        <v>-2469.59</v>
      </c>
      <c r="F739" s="50">
        <v>-2469.59</v>
      </c>
    </row>
    <row r="740" spans="1:6" ht="15" thickBot="1" x14ac:dyDescent="0.4">
      <c r="A740" s="26" t="s">
        <v>50</v>
      </c>
      <c r="B740" s="26" t="s">
        <v>78</v>
      </c>
      <c r="C740" s="26">
        <v>248728</v>
      </c>
      <c r="D740" s="26" t="s">
        <v>602</v>
      </c>
      <c r="E740" s="34">
        <v>-87323.31</v>
      </c>
      <c r="F740" s="50">
        <v>-87323.31</v>
      </c>
    </row>
    <row r="741" spans="1:6" ht="15" thickBot="1" x14ac:dyDescent="0.4">
      <c r="A741" s="26" t="s">
        <v>50</v>
      </c>
      <c r="B741" s="26" t="s">
        <v>78</v>
      </c>
      <c r="C741" s="26">
        <v>248730</v>
      </c>
      <c r="D741" s="26" t="s">
        <v>603</v>
      </c>
      <c r="E741" s="34">
        <v>-2268.2399999999998</v>
      </c>
      <c r="F741" s="50">
        <v>-2268.2399999999998</v>
      </c>
    </row>
    <row r="742" spans="1:6" ht="15" thickBot="1" x14ac:dyDescent="0.4">
      <c r="A742" s="26" t="s">
        <v>50</v>
      </c>
      <c r="B742" s="26" t="s">
        <v>78</v>
      </c>
      <c r="C742" s="26">
        <v>248732</v>
      </c>
      <c r="D742" s="26" t="s">
        <v>604</v>
      </c>
      <c r="E742" s="34">
        <v>-70363.94</v>
      </c>
      <c r="F742" s="50">
        <v>-70363.94</v>
      </c>
    </row>
    <row r="743" spans="1:6" ht="15" thickBot="1" x14ac:dyDescent="0.4">
      <c r="A743" s="26" t="s">
        <v>50</v>
      </c>
      <c r="B743" s="26" t="s">
        <v>78</v>
      </c>
      <c r="C743" s="26">
        <v>248734</v>
      </c>
      <c r="D743" s="26" t="s">
        <v>605</v>
      </c>
      <c r="E743" s="34">
        <v>-81172.66</v>
      </c>
      <c r="F743" s="50">
        <v>-81172.66</v>
      </c>
    </row>
    <row r="744" spans="1:6" ht="15" thickBot="1" x14ac:dyDescent="0.4">
      <c r="A744" s="26" t="s">
        <v>50</v>
      </c>
      <c r="B744" s="26" t="s">
        <v>78</v>
      </c>
      <c r="C744" s="26">
        <v>248736</v>
      </c>
      <c r="D744" s="26" t="s">
        <v>606</v>
      </c>
      <c r="E744" s="34">
        <v>-27258.49</v>
      </c>
      <c r="F744" s="50">
        <v>-27258.49</v>
      </c>
    </row>
    <row r="745" spans="1:6" ht="15" thickBot="1" x14ac:dyDescent="0.4">
      <c r="A745" s="26" t="s">
        <v>50</v>
      </c>
      <c r="B745" s="26" t="s">
        <v>78</v>
      </c>
      <c r="C745" s="26">
        <v>248738</v>
      </c>
      <c r="D745" s="26" t="s">
        <v>607</v>
      </c>
      <c r="E745" s="34">
        <v>-61561.07</v>
      </c>
      <c r="F745" s="50">
        <v>-61561.07</v>
      </c>
    </row>
    <row r="746" spans="1:6" ht="15" thickBot="1" x14ac:dyDescent="0.4">
      <c r="A746" s="26" t="s">
        <v>50</v>
      </c>
      <c r="B746" s="26" t="s">
        <v>78</v>
      </c>
      <c r="C746" s="26">
        <v>248740</v>
      </c>
      <c r="D746" s="26" t="s">
        <v>608</v>
      </c>
      <c r="E746" s="34">
        <v>-14520.82</v>
      </c>
      <c r="F746" s="50">
        <v>-14520.82</v>
      </c>
    </row>
    <row r="747" spans="1:6" ht="15" thickBot="1" x14ac:dyDescent="0.4">
      <c r="A747" s="26" t="s">
        <v>50</v>
      </c>
      <c r="B747" s="26" t="s">
        <v>78</v>
      </c>
      <c r="C747" s="26">
        <v>248742</v>
      </c>
      <c r="D747" s="26" t="s">
        <v>609</v>
      </c>
      <c r="E747" s="34">
        <v>-5450.65</v>
      </c>
      <c r="F747" s="50">
        <v>-5450.65</v>
      </c>
    </row>
    <row r="748" spans="1:6" ht="15" thickBot="1" x14ac:dyDescent="0.4">
      <c r="A748" s="26" t="s">
        <v>50</v>
      </c>
      <c r="B748" s="26" t="s">
        <v>78</v>
      </c>
      <c r="C748" s="26">
        <v>248744</v>
      </c>
      <c r="D748" s="26" t="s">
        <v>610</v>
      </c>
      <c r="E748" s="34">
        <v>-3038.59</v>
      </c>
      <c r="F748" s="50">
        <v>-3038.59</v>
      </c>
    </row>
    <row r="749" spans="1:6" ht="15" thickBot="1" x14ac:dyDescent="0.4">
      <c r="A749" s="26" t="s">
        <v>50</v>
      </c>
      <c r="B749" s="26" t="s">
        <v>78</v>
      </c>
      <c r="C749" s="26">
        <v>248746</v>
      </c>
      <c r="D749" s="26" t="s">
        <v>611</v>
      </c>
      <c r="E749" s="34">
        <v>-42870.64</v>
      </c>
      <c r="F749" s="50">
        <v>-42870.64</v>
      </c>
    </row>
    <row r="750" spans="1:6" ht="15" thickBot="1" x14ac:dyDescent="0.4">
      <c r="A750" s="26" t="s">
        <v>50</v>
      </c>
      <c r="B750" s="26" t="s">
        <v>78</v>
      </c>
      <c r="C750" s="26">
        <v>248748</v>
      </c>
      <c r="D750" s="26" t="s">
        <v>612</v>
      </c>
      <c r="E750" s="34">
        <v>-115.6</v>
      </c>
      <c r="F750" s="50">
        <v>-115.6</v>
      </c>
    </row>
    <row r="751" spans="1:6" ht="15" thickBot="1" x14ac:dyDescent="0.4">
      <c r="A751" s="26" t="s">
        <v>50</v>
      </c>
      <c r="B751" s="26" t="s">
        <v>78</v>
      </c>
      <c r="C751" s="26">
        <v>248750</v>
      </c>
      <c r="D751" s="26" t="s">
        <v>613</v>
      </c>
      <c r="E751" s="34">
        <v>-1262.1199999999999</v>
      </c>
      <c r="F751" s="50">
        <v>-1262.1199999999999</v>
      </c>
    </row>
    <row r="752" spans="1:6" ht="15" thickBot="1" x14ac:dyDescent="0.4">
      <c r="A752" s="26" t="s">
        <v>50</v>
      </c>
      <c r="B752" s="26" t="s">
        <v>78</v>
      </c>
      <c r="C752" s="26">
        <v>248752</v>
      </c>
      <c r="D752" s="26" t="s">
        <v>614</v>
      </c>
      <c r="E752" s="34">
        <v>-2051.92</v>
      </c>
      <c r="F752" s="50">
        <v>-2051.92</v>
      </c>
    </row>
    <row r="753" spans="1:6" ht="15" thickBot="1" x14ac:dyDescent="0.4">
      <c r="A753" s="26" t="s">
        <v>50</v>
      </c>
      <c r="B753" s="26" t="s">
        <v>78</v>
      </c>
      <c r="C753" s="26">
        <v>248754</v>
      </c>
      <c r="D753" s="26" t="s">
        <v>615</v>
      </c>
      <c r="E753" s="34">
        <v>-15725.89</v>
      </c>
      <c r="F753" s="50">
        <v>-15725.89</v>
      </c>
    </row>
    <row r="754" spans="1:6" ht="15" thickBot="1" x14ac:dyDescent="0.4">
      <c r="A754" s="26" t="s">
        <v>50</v>
      </c>
      <c r="B754" s="26" t="s">
        <v>78</v>
      </c>
      <c r="C754" s="26">
        <v>248756</v>
      </c>
      <c r="D754" s="26" t="s">
        <v>616</v>
      </c>
      <c r="E754" s="34">
        <v>-30047.63</v>
      </c>
      <c r="F754" s="50">
        <v>-30047.63</v>
      </c>
    </row>
    <row r="755" spans="1:6" ht="15" thickBot="1" x14ac:dyDescent="0.4">
      <c r="A755" s="26" t="s">
        <v>50</v>
      </c>
      <c r="B755" s="26" t="s">
        <v>78</v>
      </c>
      <c r="C755" s="26">
        <v>248758</v>
      </c>
      <c r="D755" s="26" t="s">
        <v>617</v>
      </c>
      <c r="E755" s="34">
        <v>-6325.09</v>
      </c>
      <c r="F755" s="50">
        <v>-6325.09</v>
      </c>
    </row>
    <row r="756" spans="1:6" ht="15" thickBot="1" x14ac:dyDescent="0.4">
      <c r="A756" s="26" t="s">
        <v>50</v>
      </c>
      <c r="B756" s="26" t="s">
        <v>78</v>
      </c>
      <c r="C756" s="26">
        <v>248760</v>
      </c>
      <c r="D756" s="26" t="s">
        <v>618</v>
      </c>
      <c r="E756" s="34">
        <v>-42087.53</v>
      </c>
      <c r="F756" s="50">
        <v>-42087.53</v>
      </c>
    </row>
    <row r="757" spans="1:6" ht="15" thickBot="1" x14ac:dyDescent="0.4">
      <c r="A757" s="26" t="s">
        <v>50</v>
      </c>
      <c r="B757" s="26" t="s">
        <v>78</v>
      </c>
      <c r="C757" s="26">
        <v>248762</v>
      </c>
      <c r="D757" s="26" t="s">
        <v>621</v>
      </c>
      <c r="E757" s="34">
        <v>-2868.94</v>
      </c>
      <c r="F757" s="50">
        <v>-2868.94</v>
      </c>
    </row>
    <row r="758" spans="1:6" ht="15" thickBot="1" x14ac:dyDescent="0.4">
      <c r="A758" s="26" t="s">
        <v>50</v>
      </c>
      <c r="B758" s="26" t="s">
        <v>78</v>
      </c>
      <c r="C758" s="26">
        <v>248764</v>
      </c>
      <c r="D758" s="26" t="s">
        <v>622</v>
      </c>
      <c r="E758" s="34">
        <v>-21395.81</v>
      </c>
      <c r="F758" s="50">
        <v>-21395.81</v>
      </c>
    </row>
    <row r="759" spans="1:6" ht="15" thickBot="1" x14ac:dyDescent="0.4">
      <c r="A759" s="26" t="s">
        <v>50</v>
      </c>
      <c r="B759" s="26" t="s">
        <v>78</v>
      </c>
      <c r="C759" s="26">
        <v>248766</v>
      </c>
      <c r="D759" s="26" t="s">
        <v>623</v>
      </c>
      <c r="E759" s="34">
        <v>-21009.05</v>
      </c>
      <c r="F759" s="50">
        <v>-21009.05</v>
      </c>
    </row>
    <row r="760" spans="1:6" ht="15" thickBot="1" x14ac:dyDescent="0.4">
      <c r="A760" s="26" t="s">
        <v>50</v>
      </c>
      <c r="B760" s="26" t="s">
        <v>78</v>
      </c>
      <c r="C760" s="26">
        <v>248768</v>
      </c>
      <c r="D760" s="26" t="s">
        <v>624</v>
      </c>
      <c r="E760" s="34">
        <v>-6820.33</v>
      </c>
      <c r="F760" s="50">
        <v>-6820.33</v>
      </c>
    </row>
    <row r="761" spans="1:6" ht="15" thickBot="1" x14ac:dyDescent="0.4">
      <c r="A761" s="26" t="s">
        <v>50</v>
      </c>
      <c r="B761" s="26" t="s">
        <v>78</v>
      </c>
      <c r="C761" s="26">
        <v>248770</v>
      </c>
      <c r="D761" s="26" t="s">
        <v>625</v>
      </c>
      <c r="E761" s="34">
        <v>-11090.31</v>
      </c>
      <c r="F761" s="50">
        <v>-11090.31</v>
      </c>
    </row>
    <row r="762" spans="1:6" ht="15" thickBot="1" x14ac:dyDescent="0.4">
      <c r="A762" s="26" t="s">
        <v>50</v>
      </c>
      <c r="B762" s="26" t="s">
        <v>78</v>
      </c>
      <c r="C762" s="26">
        <v>248772</v>
      </c>
      <c r="D762" s="26" t="s">
        <v>727</v>
      </c>
      <c r="E762" s="34">
        <v>-742408.5</v>
      </c>
      <c r="F762" s="50">
        <v>-742408.5</v>
      </c>
    </row>
    <row r="763" spans="1:6" ht="15" thickBot="1" x14ac:dyDescent="0.4">
      <c r="A763" s="26" t="s">
        <v>50</v>
      </c>
      <c r="B763" s="26" t="s">
        <v>78</v>
      </c>
      <c r="C763" s="26">
        <v>248774</v>
      </c>
      <c r="D763" s="26" t="s">
        <v>728</v>
      </c>
      <c r="E763" s="34">
        <v>-72810.880000000005</v>
      </c>
      <c r="F763" s="50">
        <v>-72810.880000000005</v>
      </c>
    </row>
    <row r="764" spans="1:6" ht="15" thickBot="1" x14ac:dyDescent="0.4">
      <c r="A764" s="26" t="s">
        <v>50</v>
      </c>
      <c r="B764" s="26" t="s">
        <v>78</v>
      </c>
      <c r="C764" s="26">
        <v>248776</v>
      </c>
      <c r="D764" s="26" t="s">
        <v>729</v>
      </c>
      <c r="E764" s="34">
        <v>-84558.36</v>
      </c>
      <c r="F764" s="50">
        <v>-84558.36</v>
      </c>
    </row>
    <row r="765" spans="1:6" ht="15" thickBot="1" x14ac:dyDescent="0.4">
      <c r="A765" s="26" t="s">
        <v>50</v>
      </c>
      <c r="B765" s="26" t="s">
        <v>78</v>
      </c>
      <c r="C765" s="26">
        <v>248778</v>
      </c>
      <c r="D765" s="26" t="s">
        <v>730</v>
      </c>
      <c r="E765" s="34">
        <v>-7177.08</v>
      </c>
      <c r="F765" s="50">
        <v>-7177.08</v>
      </c>
    </row>
    <row r="766" spans="1:6" ht="15" thickBot="1" x14ac:dyDescent="0.4">
      <c r="A766" s="26" t="s">
        <v>50</v>
      </c>
      <c r="B766" s="26" t="s">
        <v>78</v>
      </c>
      <c r="C766" s="26">
        <v>248780</v>
      </c>
      <c r="D766" s="26" t="s">
        <v>731</v>
      </c>
      <c r="E766" s="34">
        <v>-54674.720000000001</v>
      </c>
      <c r="F766" s="50">
        <v>-54674.720000000001</v>
      </c>
    </row>
    <row r="767" spans="1:6" ht="15" thickBot="1" x14ac:dyDescent="0.4">
      <c r="A767" s="26" t="s">
        <v>50</v>
      </c>
      <c r="B767" s="26" t="s">
        <v>78</v>
      </c>
      <c r="C767" s="26">
        <v>248782</v>
      </c>
      <c r="D767" s="26" t="s">
        <v>732</v>
      </c>
      <c r="E767" s="34">
        <v>-295053.03000000003</v>
      </c>
      <c r="F767" s="50">
        <v>-295053.03000000003</v>
      </c>
    </row>
    <row r="768" spans="1:6" ht="15" thickBot="1" x14ac:dyDescent="0.4">
      <c r="A768" s="26" t="s">
        <v>50</v>
      </c>
      <c r="B768" s="26" t="s">
        <v>78</v>
      </c>
      <c r="C768" s="26">
        <v>248784</v>
      </c>
      <c r="D768" s="26" t="s">
        <v>733</v>
      </c>
      <c r="E768" s="34">
        <v>-55618.59</v>
      </c>
      <c r="F768" s="50">
        <v>-55618.59</v>
      </c>
    </row>
    <row r="769" spans="1:6" ht="15" thickBot="1" x14ac:dyDescent="0.4">
      <c r="A769" s="26" t="s">
        <v>50</v>
      </c>
      <c r="B769" s="26" t="s">
        <v>78</v>
      </c>
      <c r="C769" s="26">
        <v>248786</v>
      </c>
      <c r="D769" s="26" t="s">
        <v>734</v>
      </c>
      <c r="E769" s="34">
        <v>-13284.34</v>
      </c>
      <c r="F769" s="50">
        <v>-13284.34</v>
      </c>
    </row>
    <row r="770" spans="1:6" ht="15" thickBot="1" x14ac:dyDescent="0.4">
      <c r="A770" s="26" t="s">
        <v>50</v>
      </c>
      <c r="B770" s="26" t="s">
        <v>78</v>
      </c>
      <c r="C770" s="26">
        <v>248788</v>
      </c>
      <c r="D770" s="26" t="s">
        <v>735</v>
      </c>
      <c r="E770" s="34">
        <v>-15423.81</v>
      </c>
      <c r="F770" s="50">
        <v>-15423.81</v>
      </c>
    </row>
    <row r="771" spans="1:6" ht="15" thickBot="1" x14ac:dyDescent="0.4">
      <c r="A771" s="26" t="s">
        <v>50</v>
      </c>
      <c r="B771" s="26" t="s">
        <v>78</v>
      </c>
      <c r="C771" s="26">
        <v>252002</v>
      </c>
      <c r="D771" s="26" t="s">
        <v>736</v>
      </c>
      <c r="E771" s="34">
        <v>-57627.92</v>
      </c>
      <c r="F771" s="50">
        <v>-57627.92</v>
      </c>
    </row>
    <row r="772" spans="1:6" ht="15" thickBot="1" x14ac:dyDescent="0.4">
      <c r="A772" s="26" t="s">
        <v>50</v>
      </c>
      <c r="B772" s="26" t="s">
        <v>78</v>
      </c>
      <c r="C772" s="26">
        <v>252008</v>
      </c>
      <c r="D772" s="26" t="s">
        <v>737</v>
      </c>
      <c r="E772" s="34">
        <v>8775</v>
      </c>
      <c r="F772" s="50">
        <v>8775</v>
      </c>
    </row>
    <row r="773" spans="1:6" ht="15" thickBot="1" x14ac:dyDescent="0.4">
      <c r="A773" s="26" t="s">
        <v>50</v>
      </c>
      <c r="B773" s="26" t="s">
        <v>78</v>
      </c>
      <c r="C773" s="26">
        <v>252010</v>
      </c>
      <c r="D773" s="26" t="s">
        <v>738</v>
      </c>
      <c r="E773" s="34">
        <v>22268.6</v>
      </c>
      <c r="F773" s="50">
        <v>22268.6</v>
      </c>
    </row>
    <row r="774" spans="1:6" ht="15" thickBot="1" x14ac:dyDescent="0.4">
      <c r="A774" s="26" t="s">
        <v>50</v>
      </c>
      <c r="B774" s="26" t="s">
        <v>78</v>
      </c>
      <c r="C774" s="26">
        <v>252012</v>
      </c>
      <c r="D774" s="26" t="s">
        <v>739</v>
      </c>
      <c r="E774" s="34">
        <v>22639.360000000001</v>
      </c>
      <c r="F774" s="50">
        <v>22639.360000000001</v>
      </c>
    </row>
    <row r="775" spans="1:6" ht="15" thickBot="1" x14ac:dyDescent="0.4">
      <c r="A775" s="26" t="s">
        <v>50</v>
      </c>
      <c r="B775" s="26" t="s">
        <v>78</v>
      </c>
      <c r="C775" s="26">
        <v>252014</v>
      </c>
      <c r="D775" s="26" t="s">
        <v>740</v>
      </c>
      <c r="E775" s="34">
        <v>26467.88</v>
      </c>
      <c r="F775" s="50">
        <v>26467.88</v>
      </c>
    </row>
    <row r="776" spans="1:6" ht="15" thickBot="1" x14ac:dyDescent="0.4">
      <c r="A776" s="26" t="s">
        <v>50</v>
      </c>
      <c r="B776" s="26" t="s">
        <v>78</v>
      </c>
      <c r="C776" s="26">
        <v>252016</v>
      </c>
      <c r="D776" s="26" t="s">
        <v>740</v>
      </c>
      <c r="E776" s="34">
        <v>17641</v>
      </c>
      <c r="F776" s="50">
        <v>17641</v>
      </c>
    </row>
    <row r="777" spans="1:6" ht="15" thickBot="1" x14ac:dyDescent="0.4">
      <c r="A777" s="26" t="s">
        <v>50</v>
      </c>
      <c r="B777" s="26" t="s">
        <v>78</v>
      </c>
      <c r="C777" s="26">
        <v>252020</v>
      </c>
      <c r="D777" s="26" t="s">
        <v>741</v>
      </c>
      <c r="E777" s="34">
        <v>46933.4</v>
      </c>
      <c r="F777" s="50">
        <v>46933.4</v>
      </c>
    </row>
    <row r="778" spans="1:6" ht="15" thickBot="1" x14ac:dyDescent="0.4">
      <c r="A778" s="26" t="s">
        <v>50</v>
      </c>
      <c r="B778" s="26" t="s">
        <v>78</v>
      </c>
      <c r="C778" s="26">
        <v>252022</v>
      </c>
      <c r="D778" s="26" t="s">
        <v>742</v>
      </c>
      <c r="E778" s="34">
        <v>23838.68</v>
      </c>
      <c r="F778" s="50">
        <v>23838.68</v>
      </c>
    </row>
    <row r="779" spans="1:6" ht="15" thickBot="1" x14ac:dyDescent="0.4">
      <c r="A779" s="26" t="s">
        <v>50</v>
      </c>
      <c r="B779" s="26" t="s">
        <v>78</v>
      </c>
      <c r="C779" s="26">
        <v>252024</v>
      </c>
      <c r="D779" s="26" t="s">
        <v>743</v>
      </c>
      <c r="E779" s="34">
        <v>19971.240000000002</v>
      </c>
      <c r="F779" s="50">
        <v>19971.240000000002</v>
      </c>
    </row>
    <row r="780" spans="1:6" ht="15" thickBot="1" x14ac:dyDescent="0.4">
      <c r="A780" s="26" t="s">
        <v>50</v>
      </c>
      <c r="B780" s="26" t="s">
        <v>78</v>
      </c>
      <c r="C780" s="26">
        <v>252026</v>
      </c>
      <c r="D780" s="26" t="s">
        <v>744</v>
      </c>
      <c r="E780" s="34">
        <v>126898.6</v>
      </c>
      <c r="F780" s="50">
        <v>126898.6</v>
      </c>
    </row>
    <row r="781" spans="1:6" ht="15" thickBot="1" x14ac:dyDescent="0.4">
      <c r="A781" s="26" t="s">
        <v>50</v>
      </c>
      <c r="B781" s="26" t="s">
        <v>78</v>
      </c>
      <c r="C781" s="26">
        <v>252028</v>
      </c>
      <c r="D781" s="26" t="s">
        <v>745</v>
      </c>
      <c r="E781" s="34">
        <v>120855.52</v>
      </c>
      <c r="F781" s="50">
        <v>120855.52</v>
      </c>
    </row>
    <row r="782" spans="1:6" ht="15" thickBot="1" x14ac:dyDescent="0.4">
      <c r="A782" s="26" t="s">
        <v>50</v>
      </c>
      <c r="B782" s="26" t="s">
        <v>78</v>
      </c>
      <c r="C782" s="26">
        <v>252030</v>
      </c>
      <c r="D782" s="26" t="s">
        <v>746</v>
      </c>
      <c r="E782" s="34">
        <v>16790.400000000001</v>
      </c>
      <c r="F782" s="50">
        <v>16790.400000000001</v>
      </c>
    </row>
    <row r="783" spans="1:6" ht="15" thickBot="1" x14ac:dyDescent="0.4">
      <c r="A783" s="26" t="s">
        <v>50</v>
      </c>
      <c r="B783" s="26" t="s">
        <v>78</v>
      </c>
      <c r="C783" s="26">
        <v>252032</v>
      </c>
      <c r="D783" s="26" t="s">
        <v>747</v>
      </c>
      <c r="E783" s="34">
        <v>40581.800000000003</v>
      </c>
      <c r="F783" s="50">
        <v>40581.800000000003</v>
      </c>
    </row>
    <row r="784" spans="1:6" ht="15" thickBot="1" x14ac:dyDescent="0.4">
      <c r="A784" s="26" t="s">
        <v>50</v>
      </c>
      <c r="B784" s="26" t="s">
        <v>78</v>
      </c>
      <c r="C784" s="26">
        <v>252038</v>
      </c>
      <c r="D784" s="26" t="s">
        <v>748</v>
      </c>
      <c r="E784" s="34">
        <v>353905.5</v>
      </c>
      <c r="F784" s="50">
        <v>353905.5</v>
      </c>
    </row>
    <row r="785" spans="1:6" ht="15" thickBot="1" x14ac:dyDescent="0.4">
      <c r="A785" s="26" t="s">
        <v>50</v>
      </c>
      <c r="B785" s="26" t="s">
        <v>78</v>
      </c>
      <c r="C785" s="26">
        <v>252040</v>
      </c>
      <c r="D785" s="26" t="s">
        <v>749</v>
      </c>
      <c r="E785" s="34">
        <v>41202.5</v>
      </c>
      <c r="F785" s="50">
        <v>41202.5</v>
      </c>
    </row>
    <row r="786" spans="1:6" ht="15" thickBot="1" x14ac:dyDescent="0.4">
      <c r="A786" s="26" t="s">
        <v>50</v>
      </c>
      <c r="B786" s="26" t="s">
        <v>78</v>
      </c>
      <c r="C786" s="26">
        <v>252042</v>
      </c>
      <c r="D786" s="26" t="s">
        <v>750</v>
      </c>
      <c r="E786" s="34">
        <v>485858.67</v>
      </c>
      <c r="F786" s="50">
        <v>485858.67</v>
      </c>
    </row>
    <row r="787" spans="1:6" ht="15" thickBot="1" x14ac:dyDescent="0.4">
      <c r="A787" s="26" t="s">
        <v>50</v>
      </c>
      <c r="B787" s="26" t="s">
        <v>78</v>
      </c>
      <c r="C787" s="26">
        <v>252044</v>
      </c>
      <c r="D787" s="26" t="s">
        <v>751</v>
      </c>
      <c r="E787" s="34">
        <v>146028.95000000001</v>
      </c>
      <c r="F787" s="50">
        <v>146028.95000000001</v>
      </c>
    </row>
    <row r="788" spans="1:6" ht="15" thickBot="1" x14ac:dyDescent="0.4">
      <c r="A788" s="26" t="s">
        <v>50</v>
      </c>
      <c r="B788" s="26" t="s">
        <v>78</v>
      </c>
      <c r="C788" s="26">
        <v>252046</v>
      </c>
      <c r="D788" s="26" t="s">
        <v>752</v>
      </c>
      <c r="E788" s="34">
        <v>199403.76</v>
      </c>
      <c r="F788" s="50">
        <v>199403.76</v>
      </c>
    </row>
    <row r="789" spans="1:6" ht="15" thickBot="1" x14ac:dyDescent="0.4">
      <c r="A789" s="26" t="s">
        <v>50</v>
      </c>
      <c r="B789" s="26" t="s">
        <v>78</v>
      </c>
      <c r="C789" s="26">
        <v>252048</v>
      </c>
      <c r="D789" s="26" t="s">
        <v>753</v>
      </c>
      <c r="E789" s="34">
        <v>767561.78</v>
      </c>
      <c r="F789" s="50">
        <v>767561.78</v>
      </c>
    </row>
    <row r="790" spans="1:6" ht="15" thickBot="1" x14ac:dyDescent="0.4">
      <c r="A790" s="26" t="s">
        <v>50</v>
      </c>
      <c r="B790" s="26" t="s">
        <v>78</v>
      </c>
      <c r="C790" s="26">
        <v>252050</v>
      </c>
      <c r="D790" s="26" t="s">
        <v>754</v>
      </c>
      <c r="E790" s="34">
        <v>268159.37</v>
      </c>
      <c r="F790" s="50">
        <v>268159.37</v>
      </c>
    </row>
    <row r="791" spans="1:6" ht="15" thickBot="1" x14ac:dyDescent="0.4">
      <c r="A791" s="26" t="s">
        <v>50</v>
      </c>
      <c r="B791" s="26" t="s">
        <v>78</v>
      </c>
      <c r="C791" s="26">
        <v>252052</v>
      </c>
      <c r="D791" s="26" t="s">
        <v>755</v>
      </c>
      <c r="E791" s="34">
        <v>962968.48</v>
      </c>
      <c r="F791" s="50">
        <v>962968.48</v>
      </c>
    </row>
    <row r="792" spans="1:6" ht="15" thickBot="1" x14ac:dyDescent="0.4">
      <c r="A792" s="26" t="s">
        <v>50</v>
      </c>
      <c r="B792" s="26" t="s">
        <v>78</v>
      </c>
      <c r="C792" s="26">
        <v>252054</v>
      </c>
      <c r="D792" s="26" t="s">
        <v>756</v>
      </c>
      <c r="E792" s="34">
        <v>367451.96</v>
      </c>
      <c r="F792" s="50">
        <v>367451.96</v>
      </c>
    </row>
    <row r="793" spans="1:6" ht="15" thickBot="1" x14ac:dyDescent="0.4">
      <c r="A793" s="26" t="s">
        <v>50</v>
      </c>
      <c r="B793" s="26" t="s">
        <v>78</v>
      </c>
      <c r="C793" s="26">
        <v>252056</v>
      </c>
      <c r="D793" s="26" t="s">
        <v>757</v>
      </c>
      <c r="E793" s="34">
        <v>2213081.3199999998</v>
      </c>
      <c r="F793" s="50">
        <v>2213081.3199999998</v>
      </c>
    </row>
    <row r="794" spans="1:6" ht="15" thickBot="1" x14ac:dyDescent="0.4">
      <c r="A794" s="26" t="s">
        <v>50</v>
      </c>
      <c r="B794" s="26" t="s">
        <v>78</v>
      </c>
      <c r="C794" s="26">
        <v>252057</v>
      </c>
      <c r="D794" s="26" t="s">
        <v>758</v>
      </c>
      <c r="E794" s="34">
        <v>586739.5</v>
      </c>
      <c r="F794" s="50">
        <v>586739.5</v>
      </c>
    </row>
    <row r="795" spans="1:6" ht="15" thickBot="1" x14ac:dyDescent="0.4">
      <c r="A795" s="26" t="s">
        <v>50</v>
      </c>
      <c r="B795" s="26" t="s">
        <v>78</v>
      </c>
      <c r="C795" s="26">
        <v>252058</v>
      </c>
      <c r="D795" s="26" t="s">
        <v>759</v>
      </c>
      <c r="E795" s="34">
        <v>1373848.45</v>
      </c>
      <c r="F795" s="50">
        <v>1373848.45</v>
      </c>
    </row>
    <row r="796" spans="1:6" ht="15" thickBot="1" x14ac:dyDescent="0.4">
      <c r="A796" s="26" t="s">
        <v>50</v>
      </c>
      <c r="B796" s="26" t="s">
        <v>78</v>
      </c>
      <c r="C796" s="26">
        <v>252059</v>
      </c>
      <c r="D796" s="26" t="s">
        <v>760</v>
      </c>
      <c r="E796" s="34">
        <v>562873.94999999995</v>
      </c>
      <c r="F796" s="50">
        <v>562873.94999999995</v>
      </c>
    </row>
    <row r="797" spans="1:6" ht="15" thickBot="1" x14ac:dyDescent="0.4">
      <c r="A797" s="26" t="s">
        <v>50</v>
      </c>
      <c r="B797" s="26" t="s">
        <v>78</v>
      </c>
      <c r="C797" s="26">
        <v>252202</v>
      </c>
      <c r="D797" s="26" t="s">
        <v>761</v>
      </c>
      <c r="E797" s="34">
        <v>90000000</v>
      </c>
      <c r="F797" s="50">
        <v>90000000</v>
      </c>
    </row>
    <row r="798" spans="1:6" ht="15" thickBot="1" x14ac:dyDescent="0.4">
      <c r="A798" s="26" t="s">
        <v>50</v>
      </c>
      <c r="B798" s="26" t="s">
        <v>78</v>
      </c>
      <c r="C798" s="26">
        <v>252208</v>
      </c>
      <c r="D798" s="26" t="s">
        <v>762</v>
      </c>
      <c r="E798" s="34">
        <v>-10000000</v>
      </c>
      <c r="F798" s="50">
        <v>-10000000</v>
      </c>
    </row>
    <row r="799" spans="1:6" ht="15" thickBot="1" x14ac:dyDescent="0.4">
      <c r="A799" s="26" t="s">
        <v>50</v>
      </c>
      <c r="B799" s="26" t="s">
        <v>78</v>
      </c>
      <c r="C799" s="26">
        <v>252210</v>
      </c>
      <c r="D799" s="26" t="s">
        <v>763</v>
      </c>
      <c r="E799" s="34">
        <v>-20000000</v>
      </c>
      <c r="F799" s="50">
        <v>-20000000</v>
      </c>
    </row>
    <row r="800" spans="1:6" ht="15" thickBot="1" x14ac:dyDescent="0.4">
      <c r="A800" s="26" t="s">
        <v>50</v>
      </c>
      <c r="B800" s="26" t="s">
        <v>78</v>
      </c>
      <c r="C800" s="26">
        <v>252212</v>
      </c>
      <c r="D800" s="26" t="s">
        <v>764</v>
      </c>
      <c r="E800" s="34">
        <v>-20000000</v>
      </c>
      <c r="F800" s="50">
        <v>-20000000</v>
      </c>
    </row>
    <row r="801" spans="1:6" ht="15" thickBot="1" x14ac:dyDescent="0.4">
      <c r="A801" s="26" t="s">
        <v>50</v>
      </c>
      <c r="B801" s="26" t="s">
        <v>78</v>
      </c>
      <c r="C801" s="26">
        <v>252214</v>
      </c>
      <c r="D801" s="26" t="s">
        <v>765</v>
      </c>
      <c r="E801" s="34">
        <v>-19700000</v>
      </c>
      <c r="F801" s="50">
        <v>-19700000</v>
      </c>
    </row>
    <row r="802" spans="1:6" ht="15" thickBot="1" x14ac:dyDescent="0.4">
      <c r="A802" s="26" t="s">
        <v>50</v>
      </c>
      <c r="B802" s="26" t="s">
        <v>78</v>
      </c>
      <c r="C802" s="26">
        <v>252216</v>
      </c>
      <c r="D802" s="26" t="s">
        <v>766</v>
      </c>
      <c r="E802" s="34">
        <v>-10000000</v>
      </c>
      <c r="F802" s="50">
        <v>-10000000</v>
      </c>
    </row>
    <row r="803" spans="1:6" ht="15" thickBot="1" x14ac:dyDescent="0.4">
      <c r="A803" s="26" t="s">
        <v>50</v>
      </c>
      <c r="B803" s="26" t="s">
        <v>78</v>
      </c>
      <c r="C803" s="26">
        <v>252220</v>
      </c>
      <c r="D803" s="26" t="s">
        <v>767</v>
      </c>
      <c r="E803" s="34">
        <v>-20000000</v>
      </c>
      <c r="F803" s="50">
        <v>-20000000</v>
      </c>
    </row>
    <row r="804" spans="1:6" ht="15" thickBot="1" x14ac:dyDescent="0.4">
      <c r="A804" s="26" t="s">
        <v>50</v>
      </c>
      <c r="B804" s="26" t="s">
        <v>78</v>
      </c>
      <c r="C804" s="26">
        <v>252222</v>
      </c>
      <c r="D804" s="26" t="s">
        <v>768</v>
      </c>
      <c r="E804" s="34">
        <v>-10000000</v>
      </c>
      <c r="F804" s="50">
        <v>-10000000</v>
      </c>
    </row>
    <row r="805" spans="1:6" ht="15" thickBot="1" x14ac:dyDescent="0.4">
      <c r="A805" s="26" t="s">
        <v>50</v>
      </c>
      <c r="B805" s="26" t="s">
        <v>78</v>
      </c>
      <c r="C805" s="26">
        <v>252224</v>
      </c>
      <c r="D805" s="26" t="s">
        <v>769</v>
      </c>
      <c r="E805" s="34">
        <v>-20000000</v>
      </c>
      <c r="F805" s="50">
        <v>-20000000</v>
      </c>
    </row>
    <row r="806" spans="1:6" ht="15" thickBot="1" x14ac:dyDescent="0.4">
      <c r="A806" s="26" t="s">
        <v>50</v>
      </c>
      <c r="B806" s="26" t="s">
        <v>78</v>
      </c>
      <c r="C806" s="26">
        <v>252226</v>
      </c>
      <c r="D806" s="26" t="s">
        <v>770</v>
      </c>
      <c r="E806" s="34">
        <v>-30000000</v>
      </c>
      <c r="F806" s="50">
        <v>-30000000</v>
      </c>
    </row>
    <row r="807" spans="1:6" ht="15" thickBot="1" x14ac:dyDescent="0.4">
      <c r="A807" s="26" t="s">
        <v>50</v>
      </c>
      <c r="B807" s="26" t="s">
        <v>78</v>
      </c>
      <c r="C807" s="26">
        <v>252228</v>
      </c>
      <c r="D807" s="26" t="s">
        <v>771</v>
      </c>
      <c r="E807" s="34">
        <v>-40000000</v>
      </c>
      <c r="F807" s="50">
        <v>-40000000</v>
      </c>
    </row>
    <row r="808" spans="1:6" ht="15" thickBot="1" x14ac:dyDescent="0.4">
      <c r="A808" s="26" t="s">
        <v>50</v>
      </c>
      <c r="B808" s="26" t="s">
        <v>78</v>
      </c>
      <c r="C808" s="26">
        <v>252230</v>
      </c>
      <c r="D808" s="26" t="s">
        <v>772</v>
      </c>
      <c r="E808" s="34">
        <v>-40000000</v>
      </c>
      <c r="F808" s="50">
        <v>-40000000</v>
      </c>
    </row>
    <row r="809" spans="1:6" ht="15" thickBot="1" x14ac:dyDescent="0.4">
      <c r="A809" s="26" t="s">
        <v>50</v>
      </c>
      <c r="B809" s="26" t="s">
        <v>78</v>
      </c>
      <c r="C809" s="26">
        <v>252232</v>
      </c>
      <c r="D809" s="26" t="s">
        <v>773</v>
      </c>
      <c r="E809" s="34">
        <v>-10000000</v>
      </c>
      <c r="F809" s="50">
        <v>-10000000</v>
      </c>
    </row>
    <row r="810" spans="1:6" ht="15" thickBot="1" x14ac:dyDescent="0.4">
      <c r="A810" s="26" t="s">
        <v>50</v>
      </c>
      <c r="B810" s="26" t="s">
        <v>78</v>
      </c>
      <c r="C810" s="26">
        <v>252238</v>
      </c>
      <c r="D810" s="26" t="s">
        <v>774</v>
      </c>
      <c r="E810" s="34">
        <v>-50000000</v>
      </c>
      <c r="F810" s="50">
        <v>-50000000</v>
      </c>
    </row>
    <row r="811" spans="1:6" ht="15" thickBot="1" x14ac:dyDescent="0.4">
      <c r="A811" s="26" t="s">
        <v>50</v>
      </c>
      <c r="B811" s="26" t="s">
        <v>78</v>
      </c>
      <c r="C811" s="26">
        <v>252240</v>
      </c>
      <c r="D811" s="26" t="s">
        <v>775</v>
      </c>
      <c r="E811" s="34">
        <v>-50000000</v>
      </c>
      <c r="F811" s="50">
        <v>-50000000</v>
      </c>
    </row>
    <row r="812" spans="1:6" ht="15" thickBot="1" x14ac:dyDescent="0.4">
      <c r="A812" s="26" t="s">
        <v>50</v>
      </c>
      <c r="B812" s="26" t="s">
        <v>78</v>
      </c>
      <c r="C812" s="26">
        <v>252242</v>
      </c>
      <c r="D812" s="26" t="s">
        <v>776</v>
      </c>
      <c r="E812" s="34">
        <v>-35000000</v>
      </c>
      <c r="F812" s="50">
        <v>-35000000</v>
      </c>
    </row>
    <row r="813" spans="1:6" ht="15" thickBot="1" x14ac:dyDescent="0.4">
      <c r="A813" s="26" t="s">
        <v>50</v>
      </c>
      <c r="B813" s="26" t="s">
        <v>78</v>
      </c>
      <c r="C813" s="26">
        <v>252244</v>
      </c>
      <c r="D813" s="26" t="s">
        <v>777</v>
      </c>
      <c r="E813" s="34">
        <v>-40000000</v>
      </c>
      <c r="F813" s="50">
        <v>-40000000</v>
      </c>
    </row>
    <row r="814" spans="1:6" ht="15" thickBot="1" x14ac:dyDescent="0.4">
      <c r="A814" s="26" t="s">
        <v>50</v>
      </c>
      <c r="B814" s="26" t="s">
        <v>78</v>
      </c>
      <c r="C814" s="26">
        <v>252246</v>
      </c>
      <c r="D814" s="26" t="s">
        <v>778</v>
      </c>
      <c r="E814" s="34">
        <v>-25000000</v>
      </c>
      <c r="F814" s="50">
        <v>-25000000</v>
      </c>
    </row>
    <row r="815" spans="1:6" ht="15" thickBot="1" x14ac:dyDescent="0.4">
      <c r="A815" s="26" t="s">
        <v>50</v>
      </c>
      <c r="B815" s="26" t="s">
        <v>78</v>
      </c>
      <c r="C815" s="26">
        <v>252248</v>
      </c>
      <c r="D815" s="26" t="s">
        <v>779</v>
      </c>
      <c r="E815" s="34">
        <v>-75000000</v>
      </c>
      <c r="F815" s="50">
        <v>-75000000</v>
      </c>
    </row>
    <row r="816" spans="1:6" ht="15" thickBot="1" x14ac:dyDescent="0.4">
      <c r="A816" s="26" t="s">
        <v>50</v>
      </c>
      <c r="B816" s="26" t="s">
        <v>78</v>
      </c>
      <c r="C816" s="26">
        <v>252250</v>
      </c>
      <c r="D816" s="26" t="s">
        <v>780</v>
      </c>
      <c r="E816" s="34">
        <v>-50000000</v>
      </c>
      <c r="F816" s="50">
        <v>-50000000</v>
      </c>
    </row>
    <row r="817" spans="1:6" ht="15" thickBot="1" x14ac:dyDescent="0.4">
      <c r="A817" s="26" t="s">
        <v>50</v>
      </c>
      <c r="B817" s="26" t="s">
        <v>78</v>
      </c>
      <c r="C817" s="26">
        <v>252252</v>
      </c>
      <c r="D817" s="26" t="s">
        <v>781</v>
      </c>
      <c r="E817" s="34">
        <v>-90000000</v>
      </c>
      <c r="F817" s="50">
        <v>-90000000</v>
      </c>
    </row>
    <row r="818" spans="1:6" ht="15" thickBot="1" x14ac:dyDescent="0.4">
      <c r="A818" s="26" t="s">
        <v>50</v>
      </c>
      <c r="B818" s="26" t="s">
        <v>78</v>
      </c>
      <c r="C818" s="26">
        <v>252254</v>
      </c>
      <c r="D818" s="26" t="s">
        <v>782</v>
      </c>
      <c r="E818" s="34">
        <v>-50000000</v>
      </c>
      <c r="F818" s="50">
        <v>-50000000</v>
      </c>
    </row>
    <row r="819" spans="1:6" ht="15" thickBot="1" x14ac:dyDescent="0.4">
      <c r="A819" s="26" t="s">
        <v>50</v>
      </c>
      <c r="B819" s="26" t="s">
        <v>78</v>
      </c>
      <c r="C819" s="26">
        <v>252256</v>
      </c>
      <c r="D819" s="26" t="s">
        <v>783</v>
      </c>
      <c r="E819" s="34">
        <v>-150000000</v>
      </c>
      <c r="F819" s="50">
        <v>-150000000</v>
      </c>
    </row>
    <row r="820" spans="1:6" ht="15" thickBot="1" x14ac:dyDescent="0.4">
      <c r="A820" s="26" t="s">
        <v>50</v>
      </c>
      <c r="B820" s="26" t="s">
        <v>78</v>
      </c>
      <c r="C820" s="26">
        <v>252258</v>
      </c>
      <c r="D820" s="26" t="s">
        <v>784</v>
      </c>
      <c r="E820" s="34">
        <v>-130000000</v>
      </c>
      <c r="F820" s="50">
        <v>-130000000</v>
      </c>
    </row>
    <row r="821" spans="1:6" ht="15" thickBot="1" x14ac:dyDescent="0.4">
      <c r="A821" s="26" t="s">
        <v>50</v>
      </c>
      <c r="B821" s="26" t="s">
        <v>78</v>
      </c>
      <c r="C821" s="26">
        <v>252259</v>
      </c>
      <c r="D821" s="26" t="s">
        <v>39</v>
      </c>
      <c r="E821" s="34">
        <v>-140000000</v>
      </c>
      <c r="F821" s="50">
        <v>-140000000</v>
      </c>
    </row>
    <row r="822" spans="1:6" ht="15" thickBot="1" x14ac:dyDescent="0.4">
      <c r="A822" s="26" t="s">
        <v>50</v>
      </c>
      <c r="B822" s="26" t="s">
        <v>78</v>
      </c>
      <c r="C822" s="26">
        <v>252410</v>
      </c>
      <c r="D822" s="26" t="s">
        <v>785</v>
      </c>
      <c r="E822" s="34">
        <v>0</v>
      </c>
      <c r="F822" s="50">
        <v>0</v>
      </c>
    </row>
    <row r="823" spans="1:6" ht="15" thickBot="1" x14ac:dyDescent="0.4">
      <c r="A823" s="26" t="s">
        <v>50</v>
      </c>
      <c r="B823" s="26" t="s">
        <v>78</v>
      </c>
      <c r="C823" s="26">
        <v>256005</v>
      </c>
      <c r="D823" s="26" t="s">
        <v>786</v>
      </c>
      <c r="E823" s="34">
        <v>48017579</v>
      </c>
      <c r="F823" s="50">
        <v>48017579</v>
      </c>
    </row>
    <row r="824" spans="1:6" ht="15" thickBot="1" x14ac:dyDescent="0.4">
      <c r="A824" s="26" t="s">
        <v>50</v>
      </c>
      <c r="B824" s="26" t="s">
        <v>78</v>
      </c>
      <c r="C824" s="26">
        <v>256010</v>
      </c>
      <c r="D824" s="26" t="s">
        <v>787</v>
      </c>
      <c r="E824" s="34">
        <v>-1022323.14</v>
      </c>
      <c r="F824" s="50">
        <v>-1022323.14</v>
      </c>
    </row>
    <row r="825" spans="1:6" ht="15" thickBot="1" x14ac:dyDescent="0.4">
      <c r="A825" s="26" t="s">
        <v>50</v>
      </c>
      <c r="B825" s="26" t="s">
        <v>78</v>
      </c>
      <c r="C825" s="26">
        <v>256015</v>
      </c>
      <c r="D825" s="26" t="s">
        <v>787</v>
      </c>
      <c r="E825" s="34">
        <v>-9200931.2400000002</v>
      </c>
      <c r="F825" s="50">
        <v>-9200931.2400000002</v>
      </c>
    </row>
    <row r="826" spans="1:6" ht="15" thickBot="1" x14ac:dyDescent="0.4">
      <c r="A826" s="26" t="s">
        <v>50</v>
      </c>
      <c r="B826" s="26" t="s">
        <v>78</v>
      </c>
      <c r="C826" s="26">
        <v>256016</v>
      </c>
      <c r="D826" s="26" t="s">
        <v>788</v>
      </c>
      <c r="E826" s="34">
        <v>-1</v>
      </c>
      <c r="F826" s="50">
        <v>-1</v>
      </c>
    </row>
    <row r="827" spans="1:6" ht="15" thickBot="1" x14ac:dyDescent="0.4">
      <c r="A827" s="26" t="s">
        <v>50</v>
      </c>
      <c r="B827" s="26" t="s">
        <v>78</v>
      </c>
      <c r="C827" s="26">
        <v>256020</v>
      </c>
      <c r="D827" s="26" t="s">
        <v>789</v>
      </c>
      <c r="E827" s="34">
        <v>-1187305.3700000001</v>
      </c>
      <c r="F827" s="50">
        <v>-1187305.3700000001</v>
      </c>
    </row>
    <row r="828" spans="1:6" ht="15" thickBot="1" x14ac:dyDescent="0.4">
      <c r="A828" s="26" t="s">
        <v>50</v>
      </c>
      <c r="B828" s="26" t="s">
        <v>78</v>
      </c>
      <c r="C828" s="26">
        <v>256025</v>
      </c>
      <c r="D828" s="26" t="s">
        <v>790</v>
      </c>
      <c r="E828" s="34">
        <v>-420905.27</v>
      </c>
      <c r="F828" s="50">
        <v>-420905.27</v>
      </c>
    </row>
    <row r="829" spans="1:6" ht="15" thickBot="1" x14ac:dyDescent="0.4">
      <c r="A829" s="26" t="s">
        <v>50</v>
      </c>
      <c r="B829" s="26" t="s">
        <v>78</v>
      </c>
      <c r="C829" s="26">
        <v>256030</v>
      </c>
      <c r="D829" s="26" t="s">
        <v>791</v>
      </c>
      <c r="E829" s="34">
        <v>-10542500.619999999</v>
      </c>
      <c r="F829" s="50">
        <v>-10542500.619999999</v>
      </c>
    </row>
    <row r="830" spans="1:6" ht="15" thickBot="1" x14ac:dyDescent="0.4">
      <c r="A830" s="26" t="s">
        <v>50</v>
      </c>
      <c r="B830" s="26" t="s">
        <v>78</v>
      </c>
      <c r="C830" s="26">
        <v>256035</v>
      </c>
      <c r="D830" s="26" t="s">
        <v>791</v>
      </c>
      <c r="E830" s="34">
        <v>-3737370.57</v>
      </c>
      <c r="F830" s="50">
        <v>-3737370.57</v>
      </c>
    </row>
    <row r="831" spans="1:6" ht="15" thickBot="1" x14ac:dyDescent="0.4">
      <c r="A831" s="26" t="s">
        <v>50</v>
      </c>
      <c r="B831" s="26" t="s">
        <v>78</v>
      </c>
      <c r="C831" s="26">
        <v>256040</v>
      </c>
      <c r="D831" s="26" t="s">
        <v>792</v>
      </c>
      <c r="E831" s="34">
        <v>-370513.66</v>
      </c>
      <c r="F831" s="50">
        <v>-370513.66</v>
      </c>
    </row>
    <row r="832" spans="1:6" ht="15" thickBot="1" x14ac:dyDescent="0.4">
      <c r="A832" s="26" t="s">
        <v>50</v>
      </c>
      <c r="B832" s="26" t="s">
        <v>78</v>
      </c>
      <c r="C832" s="26">
        <v>256045</v>
      </c>
      <c r="D832" s="26" t="s">
        <v>792</v>
      </c>
      <c r="E832" s="34">
        <v>-126968.55</v>
      </c>
      <c r="F832" s="50">
        <v>-126968.55</v>
      </c>
    </row>
    <row r="833" spans="1:6" ht="15" thickBot="1" x14ac:dyDescent="0.4">
      <c r="A833" s="26" t="s">
        <v>50</v>
      </c>
      <c r="B833" s="26" t="s">
        <v>78</v>
      </c>
      <c r="C833" s="26">
        <v>256050</v>
      </c>
      <c r="D833" s="26" t="s">
        <v>793</v>
      </c>
      <c r="E833" s="34">
        <v>-11537835</v>
      </c>
      <c r="F833" s="50">
        <v>-11537835</v>
      </c>
    </row>
    <row r="834" spans="1:6" ht="15" thickBot="1" x14ac:dyDescent="0.4">
      <c r="A834" s="26" t="s">
        <v>50</v>
      </c>
      <c r="B834" s="26" t="s">
        <v>78</v>
      </c>
      <c r="C834" s="26">
        <v>256055</v>
      </c>
      <c r="D834" s="26" t="s">
        <v>794</v>
      </c>
      <c r="E834" s="34">
        <v>-4090224</v>
      </c>
      <c r="F834" s="50">
        <v>-4090224</v>
      </c>
    </row>
    <row r="835" spans="1:6" ht="15" thickBot="1" x14ac:dyDescent="0.4">
      <c r="A835" s="26" t="s">
        <v>50</v>
      </c>
      <c r="B835" s="26" t="s">
        <v>78</v>
      </c>
      <c r="C835" s="26">
        <v>256060</v>
      </c>
      <c r="D835" s="26" t="s">
        <v>795</v>
      </c>
      <c r="E835" s="34">
        <v>-974740</v>
      </c>
      <c r="F835" s="50">
        <v>-974740</v>
      </c>
    </row>
    <row r="836" spans="1:6" ht="15" thickBot="1" x14ac:dyDescent="0.4">
      <c r="A836" s="26" t="s">
        <v>50</v>
      </c>
      <c r="B836" s="26" t="s">
        <v>78</v>
      </c>
      <c r="C836" s="26">
        <v>256065</v>
      </c>
      <c r="D836" s="26" t="s">
        <v>794</v>
      </c>
      <c r="E836" s="34">
        <v>-345550</v>
      </c>
      <c r="F836" s="50">
        <v>-345550</v>
      </c>
    </row>
    <row r="837" spans="1:6" ht="15" thickBot="1" x14ac:dyDescent="0.4">
      <c r="A837" s="26" t="s">
        <v>50</v>
      </c>
      <c r="B837" s="26" t="s">
        <v>78</v>
      </c>
      <c r="C837" s="26">
        <v>256070</v>
      </c>
      <c r="D837" s="26" t="s">
        <v>796</v>
      </c>
      <c r="E837" s="34">
        <v>-245496799.12</v>
      </c>
      <c r="F837" s="50">
        <v>-245496799.12</v>
      </c>
    </row>
    <row r="838" spans="1:6" ht="15" thickBot="1" x14ac:dyDescent="0.4">
      <c r="A838" s="26" t="s">
        <v>50</v>
      </c>
      <c r="B838" s="26" t="s">
        <v>78</v>
      </c>
      <c r="C838" s="26">
        <v>256075</v>
      </c>
      <c r="D838" s="26" t="s">
        <v>796</v>
      </c>
      <c r="E838" s="34">
        <v>-86116390.579999998</v>
      </c>
      <c r="F838" s="50">
        <v>-86116390.579999998</v>
      </c>
    </row>
    <row r="839" spans="1:6" ht="15" thickBot="1" x14ac:dyDescent="0.4">
      <c r="A839" s="26" t="s">
        <v>50</v>
      </c>
      <c r="B839" s="26" t="s">
        <v>78</v>
      </c>
      <c r="C839" s="26">
        <v>256080</v>
      </c>
      <c r="D839" s="26" t="s">
        <v>797</v>
      </c>
      <c r="E839" s="34">
        <v>-33493922.949999999</v>
      </c>
      <c r="F839" s="50">
        <v>-33493922.949999999</v>
      </c>
    </row>
    <row r="840" spans="1:6" ht="15" thickBot="1" x14ac:dyDescent="0.4">
      <c r="A840" s="26" t="s">
        <v>50</v>
      </c>
      <c r="B840" s="26" t="s">
        <v>78</v>
      </c>
      <c r="C840" s="26">
        <v>256085</v>
      </c>
      <c r="D840" s="26" t="s">
        <v>797</v>
      </c>
      <c r="E840" s="34">
        <v>-11869634.300000001</v>
      </c>
      <c r="F840" s="50">
        <v>-11869634.300000001</v>
      </c>
    </row>
    <row r="841" spans="1:6" ht="15" thickBot="1" x14ac:dyDescent="0.4">
      <c r="A841" s="26" t="s">
        <v>50</v>
      </c>
      <c r="B841" s="26" t="s">
        <v>78</v>
      </c>
      <c r="C841" s="26">
        <v>256090</v>
      </c>
      <c r="D841" s="26" t="s">
        <v>798</v>
      </c>
      <c r="E841" s="34">
        <v>-6319820.8200000003</v>
      </c>
      <c r="F841" s="50">
        <v>-6319820.8200000003</v>
      </c>
    </row>
    <row r="842" spans="1:6" ht="15" thickBot="1" x14ac:dyDescent="0.4">
      <c r="A842" s="26" t="s">
        <v>50</v>
      </c>
      <c r="B842" s="26" t="s">
        <v>78</v>
      </c>
      <c r="C842" s="26">
        <v>256095</v>
      </c>
      <c r="D842" s="26" t="s">
        <v>798</v>
      </c>
      <c r="E842" s="34">
        <v>-2236730.58</v>
      </c>
      <c r="F842" s="50">
        <v>-2236730.58</v>
      </c>
    </row>
    <row r="843" spans="1:6" ht="15" thickBot="1" x14ac:dyDescent="0.4">
      <c r="A843" s="26" t="s">
        <v>50</v>
      </c>
      <c r="B843" s="26" t="s">
        <v>78</v>
      </c>
      <c r="C843" s="26">
        <v>256100</v>
      </c>
      <c r="D843" s="26" t="s">
        <v>799</v>
      </c>
      <c r="E843" s="34">
        <v>21517415.370000001</v>
      </c>
      <c r="F843" s="50">
        <v>21517415.370000001</v>
      </c>
    </row>
    <row r="844" spans="1:6" ht="15" thickBot="1" x14ac:dyDescent="0.4">
      <c r="A844" s="26" t="s">
        <v>50</v>
      </c>
      <c r="B844" s="26" t="s">
        <v>78</v>
      </c>
      <c r="C844" s="26">
        <v>256105</v>
      </c>
      <c r="D844" s="26" t="s">
        <v>800</v>
      </c>
      <c r="E844" s="34">
        <v>7628041.04</v>
      </c>
      <c r="F844" s="50">
        <v>7628041.04</v>
      </c>
    </row>
    <row r="845" spans="1:6" ht="15" thickBot="1" x14ac:dyDescent="0.4">
      <c r="A845" s="26" t="s">
        <v>50</v>
      </c>
      <c r="B845" s="26" t="s">
        <v>78</v>
      </c>
      <c r="C845" s="26">
        <v>256110</v>
      </c>
      <c r="D845" s="26" t="s">
        <v>801</v>
      </c>
      <c r="E845" s="34">
        <v>55759</v>
      </c>
      <c r="F845" s="50">
        <v>55759</v>
      </c>
    </row>
    <row r="846" spans="1:6" ht="15" thickBot="1" x14ac:dyDescent="0.4">
      <c r="A846" s="26" t="s">
        <v>50</v>
      </c>
      <c r="B846" s="26" t="s">
        <v>78</v>
      </c>
      <c r="C846" s="26">
        <v>256115</v>
      </c>
      <c r="D846" s="26" t="s">
        <v>802</v>
      </c>
      <c r="E846" s="34">
        <v>-19982700.32</v>
      </c>
      <c r="F846" s="50">
        <v>-19982700.32</v>
      </c>
    </row>
    <row r="847" spans="1:6" ht="15" thickBot="1" x14ac:dyDescent="0.4">
      <c r="A847" s="26" t="s">
        <v>50</v>
      </c>
      <c r="B847" s="26" t="s">
        <v>78</v>
      </c>
      <c r="C847" s="26">
        <v>256117</v>
      </c>
      <c r="D847" s="26" t="s">
        <v>803</v>
      </c>
      <c r="E847" s="34">
        <v>-7083977.1799999997</v>
      </c>
      <c r="F847" s="50">
        <v>-7083977.1799999997</v>
      </c>
    </row>
    <row r="848" spans="1:6" ht="15" thickBot="1" x14ac:dyDescent="0.4">
      <c r="A848" s="26" t="s">
        <v>50</v>
      </c>
      <c r="B848" s="26" t="s">
        <v>78</v>
      </c>
      <c r="C848" s="26">
        <v>256120</v>
      </c>
      <c r="D848" s="26" t="s">
        <v>804</v>
      </c>
      <c r="E848" s="34">
        <v>161480.01</v>
      </c>
      <c r="F848" s="50">
        <v>161480.01</v>
      </c>
    </row>
    <row r="849" spans="1:6" ht="15" thickBot="1" x14ac:dyDescent="0.4">
      <c r="A849" s="26" t="s">
        <v>50</v>
      </c>
      <c r="B849" s="26" t="s">
        <v>78</v>
      </c>
      <c r="C849" s="26">
        <v>256125</v>
      </c>
      <c r="D849" s="26" t="s">
        <v>805</v>
      </c>
      <c r="E849" s="34">
        <v>57245.55</v>
      </c>
      <c r="F849" s="50">
        <v>57245.55</v>
      </c>
    </row>
    <row r="850" spans="1:6" ht="15" thickBot="1" x14ac:dyDescent="0.4">
      <c r="A850" s="26" t="s">
        <v>50</v>
      </c>
      <c r="B850" s="26" t="s">
        <v>78</v>
      </c>
      <c r="C850" s="26">
        <v>260005</v>
      </c>
      <c r="D850" s="26" t="s">
        <v>806</v>
      </c>
      <c r="E850" s="34">
        <v>-463559289.87</v>
      </c>
      <c r="F850" s="50">
        <v>-463559289.87</v>
      </c>
    </row>
    <row r="851" spans="1:6" ht="15" thickBot="1" x14ac:dyDescent="0.4">
      <c r="A851" s="26" t="s">
        <v>50</v>
      </c>
      <c r="B851" s="26" t="s">
        <v>78</v>
      </c>
      <c r="C851" s="26">
        <v>260010</v>
      </c>
      <c r="D851" s="26" t="s">
        <v>807</v>
      </c>
      <c r="E851" s="34">
        <v>-2532234.12</v>
      </c>
      <c r="F851" s="50">
        <v>-2532234.12</v>
      </c>
    </row>
    <row r="852" spans="1:6" ht="15" thickBot="1" x14ac:dyDescent="0.4">
      <c r="A852" s="26" t="s">
        <v>50</v>
      </c>
      <c r="B852" s="26" t="s">
        <v>78</v>
      </c>
      <c r="C852" s="26">
        <v>260015</v>
      </c>
      <c r="D852" s="26" t="s">
        <v>808</v>
      </c>
      <c r="E852" s="34">
        <v>-1650495.8</v>
      </c>
      <c r="F852" s="50">
        <v>-1650495.8</v>
      </c>
    </row>
    <row r="853" spans="1:6" ht="15" thickBot="1" x14ac:dyDescent="0.4">
      <c r="A853" s="26" t="s">
        <v>50</v>
      </c>
      <c r="B853" s="26" t="s">
        <v>78</v>
      </c>
      <c r="C853" s="26">
        <v>260205</v>
      </c>
      <c r="D853" s="26" t="s">
        <v>809</v>
      </c>
      <c r="E853" s="34">
        <v>-4890476</v>
      </c>
      <c r="F853" s="50">
        <v>-4890476</v>
      </c>
    </row>
    <row r="854" spans="1:6" ht="15" thickBot="1" x14ac:dyDescent="0.4">
      <c r="A854" s="26" t="s">
        <v>50</v>
      </c>
      <c r="B854" s="26" t="s">
        <v>78</v>
      </c>
      <c r="C854" s="26">
        <v>260210</v>
      </c>
      <c r="D854" s="26" t="s">
        <v>809</v>
      </c>
      <c r="E854" s="34">
        <v>0</v>
      </c>
      <c r="F854" s="50">
        <v>0</v>
      </c>
    </row>
    <row r="855" spans="1:6" ht="15" thickBot="1" x14ac:dyDescent="0.4">
      <c r="A855" s="26" t="s">
        <v>50</v>
      </c>
      <c r="B855" s="26" t="s">
        <v>78</v>
      </c>
      <c r="C855" s="26">
        <v>260215</v>
      </c>
      <c r="D855" s="26" t="s">
        <v>810</v>
      </c>
      <c r="E855" s="34">
        <v>-154555</v>
      </c>
      <c r="F855" s="50">
        <v>-154555</v>
      </c>
    </row>
    <row r="856" spans="1:6" ht="15" thickBot="1" x14ac:dyDescent="0.4">
      <c r="A856" s="26" t="s">
        <v>50</v>
      </c>
      <c r="B856" s="26" t="s">
        <v>78</v>
      </c>
      <c r="C856" s="26">
        <v>260405</v>
      </c>
      <c r="D856" s="26" t="s">
        <v>811</v>
      </c>
      <c r="E856" s="34">
        <v>-1942764.11</v>
      </c>
      <c r="F856" s="50">
        <v>-1942764.11</v>
      </c>
    </row>
    <row r="857" spans="1:6" ht="15" thickBot="1" x14ac:dyDescent="0.4">
      <c r="A857" s="26" t="s">
        <v>50</v>
      </c>
      <c r="B857" s="26" t="s">
        <v>78</v>
      </c>
      <c r="C857" s="26">
        <v>260410</v>
      </c>
      <c r="D857" s="26" t="s">
        <v>812</v>
      </c>
      <c r="E857" s="34">
        <v>-2860425.5</v>
      </c>
      <c r="F857" s="50">
        <v>-2860425.5</v>
      </c>
    </row>
    <row r="858" spans="1:6" ht="15" thickBot="1" x14ac:dyDescent="0.4">
      <c r="A858" s="26" t="s">
        <v>50</v>
      </c>
      <c r="B858" s="26" t="s">
        <v>78</v>
      </c>
      <c r="C858" s="26">
        <v>260415</v>
      </c>
      <c r="D858" s="26" t="s">
        <v>813</v>
      </c>
      <c r="E858" s="34">
        <v>-2614530.0299999998</v>
      </c>
      <c r="F858" s="50">
        <v>-2614530.0299999998</v>
      </c>
    </row>
    <row r="859" spans="1:6" ht="15" thickBot="1" x14ac:dyDescent="0.4">
      <c r="A859" s="26" t="s">
        <v>50</v>
      </c>
      <c r="B859" s="26" t="s">
        <v>78</v>
      </c>
      <c r="C859" s="26">
        <v>260420</v>
      </c>
      <c r="D859" s="26" t="s">
        <v>814</v>
      </c>
      <c r="E859" s="34">
        <v>-715836.35</v>
      </c>
      <c r="F859" s="50">
        <v>-715836.35</v>
      </c>
    </row>
    <row r="860" spans="1:6" ht="15" thickBot="1" x14ac:dyDescent="0.4">
      <c r="A860" s="26" t="s">
        <v>50</v>
      </c>
      <c r="B860" s="26" t="s">
        <v>78</v>
      </c>
      <c r="C860" s="26">
        <v>260425</v>
      </c>
      <c r="D860" s="26" t="s">
        <v>815</v>
      </c>
      <c r="E860" s="34">
        <v>-140236</v>
      </c>
      <c r="F860" s="50">
        <v>-140236</v>
      </c>
    </row>
    <row r="861" spans="1:6" ht="15" thickBot="1" x14ac:dyDescent="0.4">
      <c r="A861" s="26" t="s">
        <v>50</v>
      </c>
      <c r="B861" s="26" t="s">
        <v>78</v>
      </c>
      <c r="C861" s="26">
        <v>260430</v>
      </c>
      <c r="D861" s="26" t="s">
        <v>816</v>
      </c>
      <c r="E861" s="34">
        <v>-135174.32999999999</v>
      </c>
      <c r="F861" s="50">
        <v>-135174.32999999999</v>
      </c>
    </row>
    <row r="862" spans="1:6" ht="15" thickBot="1" x14ac:dyDescent="0.4">
      <c r="A862" s="26" t="s">
        <v>50</v>
      </c>
      <c r="B862" s="26" t="s">
        <v>78</v>
      </c>
      <c r="C862" s="26">
        <v>260435</v>
      </c>
      <c r="D862" s="26" t="s">
        <v>817</v>
      </c>
      <c r="E862" s="34">
        <v>-33613.199999999997</v>
      </c>
      <c r="F862" s="50">
        <v>-33613.199999999997</v>
      </c>
    </row>
    <row r="863" spans="1:6" ht="15" thickBot="1" x14ac:dyDescent="0.4">
      <c r="A863" s="26" t="s">
        <v>50</v>
      </c>
      <c r="B863" s="26" t="s">
        <v>78</v>
      </c>
      <c r="C863" s="26">
        <v>260440</v>
      </c>
      <c r="D863" s="26" t="s">
        <v>818</v>
      </c>
      <c r="E863" s="34">
        <v>-4282</v>
      </c>
      <c r="F863" s="50">
        <v>-4282</v>
      </c>
    </row>
    <row r="864" spans="1:6" ht="15" thickBot="1" x14ac:dyDescent="0.4">
      <c r="A864" s="26" t="s">
        <v>50</v>
      </c>
      <c r="B864" s="26" t="s">
        <v>78</v>
      </c>
      <c r="C864" s="26">
        <v>260445</v>
      </c>
      <c r="D864" s="26" t="s">
        <v>819</v>
      </c>
      <c r="E864" s="34">
        <v>-1123007.28</v>
      </c>
      <c r="F864" s="50">
        <v>-1123007.28</v>
      </c>
    </row>
    <row r="865" spans="1:6" ht="15" thickBot="1" x14ac:dyDescent="0.4">
      <c r="A865" s="26" t="s">
        <v>50</v>
      </c>
      <c r="B865" s="26" t="s">
        <v>78</v>
      </c>
      <c r="C865" s="26">
        <v>260450</v>
      </c>
      <c r="D865" s="26" t="s">
        <v>820</v>
      </c>
      <c r="E865" s="34">
        <v>-156292</v>
      </c>
      <c r="F865" s="50">
        <v>-156292</v>
      </c>
    </row>
    <row r="866" spans="1:6" ht="15" thickBot="1" x14ac:dyDescent="0.4">
      <c r="A866" s="26" t="s">
        <v>50</v>
      </c>
      <c r="B866" s="26" t="s">
        <v>78</v>
      </c>
      <c r="C866" s="26">
        <v>260455</v>
      </c>
      <c r="D866" s="26" t="s">
        <v>821</v>
      </c>
      <c r="E866" s="34">
        <v>-369285.67</v>
      </c>
      <c r="F866" s="50">
        <v>-369285.67</v>
      </c>
    </row>
    <row r="867" spans="1:6" ht="15" thickBot="1" x14ac:dyDescent="0.4">
      <c r="A867" s="26" t="s">
        <v>50</v>
      </c>
      <c r="B867" s="26" t="s">
        <v>78</v>
      </c>
      <c r="C867" s="26">
        <v>260460</v>
      </c>
      <c r="D867" s="26" t="s">
        <v>822</v>
      </c>
      <c r="E867" s="34">
        <v>-8951</v>
      </c>
      <c r="F867" s="50">
        <v>-8951</v>
      </c>
    </row>
    <row r="868" spans="1:6" ht="15" thickBot="1" x14ac:dyDescent="0.4">
      <c r="A868" s="26" t="s">
        <v>50</v>
      </c>
      <c r="B868" s="26" t="s">
        <v>78</v>
      </c>
      <c r="C868" s="26">
        <v>260465</v>
      </c>
      <c r="D868" s="26" t="s">
        <v>823</v>
      </c>
      <c r="E868" s="34">
        <v>-22315</v>
      </c>
      <c r="F868" s="50">
        <v>-22315</v>
      </c>
    </row>
    <row r="869" spans="1:6" ht="15" thickBot="1" x14ac:dyDescent="0.4">
      <c r="A869" s="26" t="s">
        <v>50</v>
      </c>
      <c r="B869" s="26" t="s">
        <v>78</v>
      </c>
      <c r="C869" s="26">
        <v>260470</v>
      </c>
      <c r="D869" s="26" t="s">
        <v>824</v>
      </c>
      <c r="E869" s="34">
        <v>-15905</v>
      </c>
      <c r="F869" s="50">
        <v>-15905</v>
      </c>
    </row>
    <row r="870" spans="1:6" ht="15" thickBot="1" x14ac:dyDescent="0.4">
      <c r="A870" s="26" t="s">
        <v>50</v>
      </c>
      <c r="B870" s="26" t="s">
        <v>78</v>
      </c>
      <c r="C870" s="26">
        <v>260605</v>
      </c>
      <c r="D870" s="26" t="s">
        <v>656</v>
      </c>
      <c r="E870" s="34">
        <v>-19722768.899999999</v>
      </c>
      <c r="F870" s="50">
        <v>-19722768.899999999</v>
      </c>
    </row>
    <row r="871" spans="1:6" ht="15" thickBot="1" x14ac:dyDescent="0.4">
      <c r="A871" s="26" t="s">
        <v>50</v>
      </c>
      <c r="B871" s="26" t="s">
        <v>78</v>
      </c>
      <c r="C871" s="26">
        <v>260620</v>
      </c>
      <c r="D871" s="26" t="s">
        <v>825</v>
      </c>
      <c r="E871" s="34">
        <v>-115154365</v>
      </c>
      <c r="F871" s="50">
        <v>-115154365</v>
      </c>
    </row>
    <row r="872" spans="1:6" ht="15" thickBot="1" x14ac:dyDescent="0.4">
      <c r="A872" s="26" t="s">
        <v>50</v>
      </c>
      <c r="B872" s="26" t="s">
        <v>78</v>
      </c>
      <c r="C872" s="26">
        <v>260625</v>
      </c>
      <c r="D872" s="26" t="s">
        <v>658</v>
      </c>
      <c r="E872" s="34">
        <v>-12936920</v>
      </c>
      <c r="F872" s="50">
        <v>-12936920</v>
      </c>
    </row>
    <row r="873" spans="1:6" ht="15" thickBot="1" x14ac:dyDescent="0.4">
      <c r="A873" s="26" t="s">
        <v>50</v>
      </c>
      <c r="B873" s="26" t="s">
        <v>78</v>
      </c>
      <c r="C873" s="26">
        <v>260630</v>
      </c>
      <c r="D873" s="26" t="s">
        <v>659</v>
      </c>
      <c r="E873" s="34">
        <v>-46120349</v>
      </c>
      <c r="F873" s="50">
        <v>-46120349</v>
      </c>
    </row>
    <row r="874" spans="1:6" ht="15" thickBot="1" x14ac:dyDescent="0.4">
      <c r="A874" s="26" t="s">
        <v>50</v>
      </c>
      <c r="B874" s="26" t="s">
        <v>78</v>
      </c>
      <c r="C874" s="26">
        <v>260635</v>
      </c>
      <c r="D874" s="26" t="s">
        <v>826</v>
      </c>
      <c r="E874" s="34">
        <v>0</v>
      </c>
      <c r="F874" s="50">
        <v>0</v>
      </c>
    </row>
    <row r="875" spans="1:6" ht="15" thickBot="1" x14ac:dyDescent="0.4">
      <c r="A875" s="26" t="s">
        <v>50</v>
      </c>
      <c r="B875" s="26" t="s">
        <v>78</v>
      </c>
      <c r="C875" s="26">
        <v>260640</v>
      </c>
      <c r="D875" s="26" t="s">
        <v>827</v>
      </c>
      <c r="E875" s="34">
        <v>-8401200.2899999991</v>
      </c>
      <c r="F875" s="50">
        <v>-8401200.2899999991</v>
      </c>
    </row>
    <row r="876" spans="1:6" ht="15" thickBot="1" x14ac:dyDescent="0.4">
      <c r="A876" s="26" t="s">
        <v>50</v>
      </c>
      <c r="B876" s="26" t="s">
        <v>78</v>
      </c>
      <c r="C876" s="26">
        <v>260645</v>
      </c>
      <c r="D876" s="26" t="s">
        <v>828</v>
      </c>
      <c r="E876" s="34">
        <v>-3333884.9</v>
      </c>
      <c r="F876" s="50">
        <v>-3333884.9</v>
      </c>
    </row>
    <row r="877" spans="1:6" ht="15" thickBot="1" x14ac:dyDescent="0.4">
      <c r="A877" s="26" t="s">
        <v>50</v>
      </c>
      <c r="B877" s="26" t="s">
        <v>78</v>
      </c>
      <c r="C877" s="26">
        <v>264005</v>
      </c>
      <c r="D877" s="26" t="s">
        <v>829</v>
      </c>
      <c r="E877" s="34">
        <v>-19954639</v>
      </c>
      <c r="F877" s="50">
        <v>-19954639</v>
      </c>
    </row>
    <row r="878" spans="1:6" ht="15" thickBot="1" x14ac:dyDescent="0.4">
      <c r="A878" s="26" t="s">
        <v>50</v>
      </c>
      <c r="B878" s="26" t="s">
        <v>78</v>
      </c>
      <c r="C878" s="26">
        <v>264010</v>
      </c>
      <c r="D878" s="26" t="s">
        <v>830</v>
      </c>
      <c r="E878" s="34">
        <v>-9528278</v>
      </c>
      <c r="F878" s="50">
        <v>-9528278</v>
      </c>
    </row>
    <row r="879" spans="1:6" ht="15" thickBot="1" x14ac:dyDescent="0.4">
      <c r="A879" s="26" t="s">
        <v>50</v>
      </c>
      <c r="B879" s="26" t="s">
        <v>78</v>
      </c>
      <c r="C879" s="26">
        <v>264015</v>
      </c>
      <c r="D879" s="26" t="s">
        <v>831</v>
      </c>
      <c r="E879" s="34">
        <v>-101326227.06999999</v>
      </c>
      <c r="F879" s="50">
        <v>-101326227.06999999</v>
      </c>
    </row>
    <row r="880" spans="1:6" ht="15" thickBot="1" x14ac:dyDescent="0.4">
      <c r="A880" s="26" t="s">
        <v>50</v>
      </c>
      <c r="B880" s="26" t="s">
        <v>78</v>
      </c>
      <c r="C880" s="26">
        <v>264020</v>
      </c>
      <c r="D880" s="26" t="s">
        <v>832</v>
      </c>
      <c r="E880" s="34">
        <v>-18333717</v>
      </c>
      <c r="F880" s="50">
        <v>-18333717</v>
      </c>
    </row>
    <row r="881" spans="1:6" ht="15" thickBot="1" x14ac:dyDescent="0.4">
      <c r="A881" s="26" t="s">
        <v>50</v>
      </c>
      <c r="B881" s="26" t="s">
        <v>78</v>
      </c>
      <c r="C881" s="26">
        <v>268005</v>
      </c>
      <c r="D881" s="26" t="s">
        <v>833</v>
      </c>
      <c r="E881" s="34">
        <v>-20838212</v>
      </c>
      <c r="F881" s="50">
        <v>-20838212</v>
      </c>
    </row>
    <row r="882" spans="1:6" ht="15" thickBot="1" x14ac:dyDescent="0.4">
      <c r="A882" s="26" t="s">
        <v>50</v>
      </c>
      <c r="B882" s="26" t="s">
        <v>78</v>
      </c>
      <c r="C882" s="26">
        <v>268010</v>
      </c>
      <c r="D882" s="26" t="s">
        <v>834</v>
      </c>
      <c r="E882" s="34">
        <v>0</v>
      </c>
      <c r="F882" s="50">
        <v>0</v>
      </c>
    </row>
    <row r="883" spans="1:6" ht="15" thickBot="1" x14ac:dyDescent="0.4">
      <c r="A883" s="26" t="s">
        <v>50</v>
      </c>
      <c r="B883" s="26" t="s">
        <v>78</v>
      </c>
      <c r="C883" s="26">
        <v>272005</v>
      </c>
      <c r="D883" s="26" t="s">
        <v>835</v>
      </c>
      <c r="E883" s="34">
        <v>-78345319.099999994</v>
      </c>
      <c r="F883" s="50">
        <v>-78345319.099999994</v>
      </c>
    </row>
    <row r="884" spans="1:6" ht="15" thickBot="1" x14ac:dyDescent="0.4">
      <c r="A884" s="26" t="s">
        <v>50</v>
      </c>
      <c r="B884" s="26" t="s">
        <v>78</v>
      </c>
      <c r="C884" s="26">
        <v>280005</v>
      </c>
      <c r="D884" s="26" t="s">
        <v>836</v>
      </c>
      <c r="E884" s="34">
        <v>-3301341.48</v>
      </c>
      <c r="F884" s="50">
        <v>-3301341.48</v>
      </c>
    </row>
    <row r="885" spans="1:6" ht="15" thickBot="1" x14ac:dyDescent="0.4">
      <c r="A885" s="26" t="s">
        <v>50</v>
      </c>
      <c r="B885" s="26" t="s">
        <v>78</v>
      </c>
      <c r="C885" s="26">
        <v>280010</v>
      </c>
      <c r="D885" s="26" t="s">
        <v>837</v>
      </c>
      <c r="E885" s="34">
        <v>-263163.86</v>
      </c>
      <c r="F885" s="50">
        <v>-263163.86</v>
      </c>
    </row>
    <row r="886" spans="1:6" ht="15" thickBot="1" x14ac:dyDescent="0.4">
      <c r="A886" s="26" t="s">
        <v>50</v>
      </c>
      <c r="B886" s="26" t="s">
        <v>78</v>
      </c>
      <c r="C886" s="26">
        <v>280015</v>
      </c>
      <c r="D886" s="26" t="s">
        <v>838</v>
      </c>
      <c r="E886" s="34">
        <v>-1297179.48</v>
      </c>
      <c r="F886" s="50">
        <v>-1297179.48</v>
      </c>
    </row>
    <row r="887" spans="1:6" ht="15" thickBot="1" x14ac:dyDescent="0.4">
      <c r="A887" s="26" t="s">
        <v>50</v>
      </c>
      <c r="B887" s="26" t="s">
        <v>78</v>
      </c>
      <c r="C887" s="26">
        <v>280020</v>
      </c>
      <c r="D887" s="26" t="s">
        <v>839</v>
      </c>
      <c r="E887" s="34">
        <v>3301341.48</v>
      </c>
      <c r="F887" s="50">
        <v>3301341.48</v>
      </c>
    </row>
    <row r="888" spans="1:6" ht="15" thickBot="1" x14ac:dyDescent="0.4">
      <c r="A888" s="26" t="s">
        <v>50</v>
      </c>
      <c r="B888" s="26" t="s">
        <v>78</v>
      </c>
      <c r="C888" s="26">
        <v>280025</v>
      </c>
      <c r="D888" s="26" t="s">
        <v>840</v>
      </c>
      <c r="E888" s="34">
        <v>263163.86</v>
      </c>
      <c r="F888" s="50">
        <v>263163.86</v>
      </c>
    </row>
    <row r="889" spans="1:6" ht="15" thickBot="1" x14ac:dyDescent="0.4">
      <c r="A889" s="26" t="s">
        <v>50</v>
      </c>
      <c r="B889" s="26" t="s">
        <v>78</v>
      </c>
      <c r="C889" s="26">
        <v>280030</v>
      </c>
      <c r="D889" s="26" t="s">
        <v>841</v>
      </c>
      <c r="E889" s="34">
        <v>1297179.48</v>
      </c>
      <c r="F889" s="50">
        <v>1297179.48</v>
      </c>
    </row>
    <row r="890" spans="1:6" ht="15" thickBot="1" x14ac:dyDescent="0.4">
      <c r="A890" s="26" t="s">
        <v>50</v>
      </c>
      <c r="B890" s="26" t="s">
        <v>78</v>
      </c>
      <c r="C890" s="26">
        <v>280035</v>
      </c>
      <c r="D890" s="26" t="s">
        <v>842</v>
      </c>
      <c r="E890" s="34">
        <v>28901735.559999999</v>
      </c>
      <c r="F890" s="50">
        <v>28901735.559999999</v>
      </c>
    </row>
    <row r="891" spans="1:6" ht="15" thickBot="1" x14ac:dyDescent="0.4">
      <c r="A891" s="26" t="s">
        <v>50</v>
      </c>
      <c r="B891" s="26" t="s">
        <v>78</v>
      </c>
      <c r="C891" s="26">
        <v>280040</v>
      </c>
      <c r="D891" s="26" t="s">
        <v>843</v>
      </c>
      <c r="E891" s="34">
        <v>-252480317.19</v>
      </c>
      <c r="F891" s="50">
        <v>-252480317.19</v>
      </c>
    </row>
    <row r="892" spans="1:6" ht="15" thickBot="1" x14ac:dyDescent="0.4">
      <c r="A892" s="26" t="s">
        <v>50</v>
      </c>
      <c r="B892" s="26" t="s">
        <v>78</v>
      </c>
      <c r="C892" s="26">
        <v>280045</v>
      </c>
      <c r="D892" s="26" t="s">
        <v>844</v>
      </c>
      <c r="E892" s="34">
        <v>-95652.5</v>
      </c>
      <c r="F892" s="50">
        <v>-95652.5</v>
      </c>
    </row>
    <row r="893" spans="1:6" ht="15" thickBot="1" x14ac:dyDescent="0.4">
      <c r="A893" s="26" t="s">
        <v>50</v>
      </c>
      <c r="B893" s="26" t="s">
        <v>78</v>
      </c>
      <c r="C893" s="26">
        <v>280050</v>
      </c>
      <c r="D893" s="26" t="s">
        <v>845</v>
      </c>
      <c r="E893" s="34">
        <v>-3799801.65</v>
      </c>
      <c r="F893" s="50">
        <v>-3799801.65</v>
      </c>
    </row>
    <row r="894" spans="1:6" ht="15" thickBot="1" x14ac:dyDescent="0.4">
      <c r="A894" s="26" t="s">
        <v>50</v>
      </c>
      <c r="B894" s="26" t="s">
        <v>78</v>
      </c>
      <c r="C894" s="26">
        <v>280055</v>
      </c>
      <c r="D894" s="26" t="s">
        <v>846</v>
      </c>
      <c r="E894" s="34">
        <v>-40039850.920000002</v>
      </c>
      <c r="F894" s="50">
        <v>-40039850.920000002</v>
      </c>
    </row>
    <row r="895" spans="1:6" ht="15" thickBot="1" x14ac:dyDescent="0.4">
      <c r="A895" s="26" t="s">
        <v>50</v>
      </c>
      <c r="B895" s="26" t="s">
        <v>78</v>
      </c>
      <c r="C895" s="26">
        <v>280060</v>
      </c>
      <c r="D895" s="26" t="s">
        <v>847</v>
      </c>
      <c r="E895" s="34">
        <v>-194059.54</v>
      </c>
      <c r="F895" s="50">
        <v>-194059.54</v>
      </c>
    </row>
    <row r="896" spans="1:6" ht="15" thickBot="1" x14ac:dyDescent="0.4">
      <c r="A896" s="26" t="s">
        <v>50</v>
      </c>
      <c r="B896" s="26" t="s">
        <v>78</v>
      </c>
      <c r="C896" s="26">
        <v>280065</v>
      </c>
      <c r="D896" s="26" t="s">
        <v>848</v>
      </c>
      <c r="E896" s="34">
        <v>-10532100.300000001</v>
      </c>
      <c r="F896" s="50">
        <v>-10532100.300000001</v>
      </c>
    </row>
    <row r="897" spans="1:6" ht="15" thickBot="1" x14ac:dyDescent="0.4">
      <c r="A897" s="26" t="s">
        <v>50</v>
      </c>
      <c r="B897" s="26" t="s">
        <v>78</v>
      </c>
      <c r="C897" s="26">
        <v>280070</v>
      </c>
      <c r="D897" s="26" t="s">
        <v>849</v>
      </c>
      <c r="E897" s="34">
        <v>-780241.74</v>
      </c>
      <c r="F897" s="50">
        <v>-780241.74</v>
      </c>
    </row>
    <row r="898" spans="1:6" ht="15" thickBot="1" x14ac:dyDescent="0.4">
      <c r="A898" s="26" t="s">
        <v>50</v>
      </c>
      <c r="B898" s="26" t="s">
        <v>78</v>
      </c>
      <c r="C898" s="26">
        <v>280075</v>
      </c>
      <c r="D898" s="26" t="s">
        <v>850</v>
      </c>
      <c r="E898" s="34">
        <v>-20034002.420000002</v>
      </c>
      <c r="F898" s="50">
        <v>-20034002.420000002</v>
      </c>
    </row>
    <row r="899" spans="1:6" ht="15" thickBot="1" x14ac:dyDescent="0.4">
      <c r="A899" s="26" t="s">
        <v>50</v>
      </c>
      <c r="B899" s="26" t="s">
        <v>78</v>
      </c>
      <c r="C899" s="26">
        <v>280080</v>
      </c>
      <c r="D899" s="26" t="s">
        <v>851</v>
      </c>
      <c r="E899" s="34">
        <v>-158120.4</v>
      </c>
      <c r="F899" s="50">
        <v>-158120.4</v>
      </c>
    </row>
    <row r="900" spans="1:6" ht="15" thickBot="1" x14ac:dyDescent="0.4">
      <c r="A900" s="26" t="s">
        <v>50</v>
      </c>
      <c r="B900" s="26" t="s">
        <v>78</v>
      </c>
      <c r="C900" s="26">
        <v>280085</v>
      </c>
      <c r="D900" s="26" t="s">
        <v>852</v>
      </c>
      <c r="E900" s="34">
        <v>148939347.36000001</v>
      </c>
      <c r="F900" s="50">
        <v>148939347.36000001</v>
      </c>
    </row>
    <row r="901" spans="1:6" ht="15" thickBot="1" x14ac:dyDescent="0.4">
      <c r="A901" s="26" t="s">
        <v>50</v>
      </c>
      <c r="B901" s="26" t="s">
        <v>78</v>
      </c>
      <c r="C901" s="26">
        <v>280090</v>
      </c>
      <c r="D901" s="26" t="s">
        <v>853</v>
      </c>
      <c r="E901" s="34">
        <v>3799801.65</v>
      </c>
      <c r="F901" s="50">
        <v>3799801.65</v>
      </c>
    </row>
    <row r="902" spans="1:6" ht="15" thickBot="1" x14ac:dyDescent="0.4">
      <c r="A902" s="26" t="s">
        <v>50</v>
      </c>
      <c r="B902" s="26" t="s">
        <v>78</v>
      </c>
      <c r="C902" s="26">
        <v>280095</v>
      </c>
      <c r="D902" s="26" t="s">
        <v>854</v>
      </c>
      <c r="E902" s="34">
        <v>26289812.920000002</v>
      </c>
      <c r="F902" s="50">
        <v>26289812.920000002</v>
      </c>
    </row>
    <row r="903" spans="1:6" ht="15" thickBot="1" x14ac:dyDescent="0.4">
      <c r="A903" s="26" t="s">
        <v>50</v>
      </c>
      <c r="B903" s="26" t="s">
        <v>78</v>
      </c>
      <c r="C903" s="26">
        <v>280100</v>
      </c>
      <c r="D903" s="26" t="s">
        <v>855</v>
      </c>
      <c r="E903" s="34">
        <v>10532100.300000001</v>
      </c>
      <c r="F903" s="50">
        <v>10532100.300000001</v>
      </c>
    </row>
    <row r="904" spans="1:6" ht="15" thickBot="1" x14ac:dyDescent="0.4">
      <c r="A904" s="26" t="s">
        <v>50</v>
      </c>
      <c r="B904" s="26" t="s">
        <v>78</v>
      </c>
      <c r="C904" s="26">
        <v>280105</v>
      </c>
      <c r="D904" s="26" t="s">
        <v>856</v>
      </c>
      <c r="E904" s="34">
        <v>95652.5</v>
      </c>
      <c r="F904" s="50">
        <v>95652.5</v>
      </c>
    </row>
    <row r="905" spans="1:6" ht="15" thickBot="1" x14ac:dyDescent="0.4">
      <c r="A905" s="26" t="s">
        <v>50</v>
      </c>
      <c r="B905" s="26" t="s">
        <v>78</v>
      </c>
      <c r="C905" s="26">
        <v>280110</v>
      </c>
      <c r="D905" s="26" t="s">
        <v>857</v>
      </c>
      <c r="E905" s="34">
        <v>18697711.52</v>
      </c>
      <c r="F905" s="50">
        <v>18697711.52</v>
      </c>
    </row>
    <row r="906" spans="1:6" ht="15" thickBot="1" x14ac:dyDescent="0.4">
      <c r="A906" s="26" t="s">
        <v>50</v>
      </c>
      <c r="B906" s="26" t="s">
        <v>78</v>
      </c>
      <c r="C906" s="26">
        <v>280115</v>
      </c>
      <c r="D906" s="26" t="s">
        <v>858</v>
      </c>
      <c r="E906" s="34">
        <v>14982.33</v>
      </c>
      <c r="F906" s="50">
        <v>14982.33</v>
      </c>
    </row>
    <row r="907" spans="1:6" ht="15" thickBot="1" x14ac:dyDescent="0.4">
      <c r="A907" s="26" t="s">
        <v>50</v>
      </c>
      <c r="B907" s="26" t="s">
        <v>78</v>
      </c>
      <c r="C907" s="26">
        <v>280120</v>
      </c>
      <c r="D907" s="26" t="s">
        <v>859</v>
      </c>
      <c r="E907" s="34">
        <v>780241.74</v>
      </c>
      <c r="F907" s="50">
        <v>780241.74</v>
      </c>
    </row>
    <row r="908" spans="1:6" ht="15" thickBot="1" x14ac:dyDescent="0.4">
      <c r="A908" s="26" t="s">
        <v>50</v>
      </c>
      <c r="B908" s="26" t="s">
        <v>78</v>
      </c>
      <c r="C908" s="26">
        <v>280125</v>
      </c>
      <c r="D908" s="26" t="s">
        <v>860</v>
      </c>
      <c r="E908" s="34">
        <v>158120.4</v>
      </c>
      <c r="F908" s="50">
        <v>158120.4</v>
      </c>
    </row>
    <row r="909" spans="1:6" ht="15" thickBot="1" x14ac:dyDescent="0.4">
      <c r="A909" s="26" t="s">
        <v>50</v>
      </c>
      <c r="B909" s="26" t="s">
        <v>78</v>
      </c>
      <c r="C909" s="26">
        <v>280205</v>
      </c>
      <c r="D909" s="26" t="s">
        <v>861</v>
      </c>
      <c r="E909" s="34">
        <v>0</v>
      </c>
      <c r="F909" s="50">
        <v>0</v>
      </c>
    </row>
    <row r="910" spans="1:6" ht="15" thickBot="1" x14ac:dyDescent="0.4">
      <c r="A910" s="26" t="s">
        <v>50</v>
      </c>
      <c r="B910" s="26" t="s">
        <v>78</v>
      </c>
      <c r="C910" s="26">
        <v>280605</v>
      </c>
      <c r="D910" s="26" t="s">
        <v>862</v>
      </c>
      <c r="E910" s="34">
        <v>-968759</v>
      </c>
      <c r="F910" s="50">
        <v>-968759</v>
      </c>
    </row>
    <row r="911" spans="1:6" ht="15" thickBot="1" x14ac:dyDescent="0.4">
      <c r="A911" s="26" t="s">
        <v>50</v>
      </c>
      <c r="B911" s="26" t="s">
        <v>78</v>
      </c>
      <c r="C911" s="26">
        <v>280610</v>
      </c>
      <c r="D911" s="26" t="s">
        <v>863</v>
      </c>
      <c r="E911" s="34">
        <v>-8584247.0399999991</v>
      </c>
      <c r="F911" s="50">
        <v>-8584247.0399999991</v>
      </c>
    </row>
    <row r="912" spans="1:6" ht="15" thickBot="1" x14ac:dyDescent="0.4">
      <c r="A912" s="26" t="s">
        <v>50</v>
      </c>
      <c r="B912" s="26" t="s">
        <v>78</v>
      </c>
      <c r="C912" s="26">
        <v>280615</v>
      </c>
      <c r="D912" s="26" t="s">
        <v>864</v>
      </c>
      <c r="E912" s="34">
        <v>0</v>
      </c>
      <c r="F912" s="50">
        <v>0</v>
      </c>
    </row>
    <row r="913" spans="1:6" ht="15" thickBot="1" x14ac:dyDescent="0.4">
      <c r="A913" s="26" t="s">
        <v>50</v>
      </c>
      <c r="B913" s="26" t="s">
        <v>78</v>
      </c>
      <c r="C913" s="26">
        <v>280620</v>
      </c>
      <c r="D913" s="26" t="s">
        <v>865</v>
      </c>
      <c r="E913" s="34">
        <v>-5035332.71</v>
      </c>
      <c r="F913" s="50">
        <v>-5035332.71</v>
      </c>
    </row>
    <row r="914" spans="1:6" ht="15" thickBot="1" x14ac:dyDescent="0.4">
      <c r="A914" s="26" t="s">
        <v>50</v>
      </c>
      <c r="B914" s="26" t="s">
        <v>78</v>
      </c>
      <c r="C914" s="26">
        <v>280630</v>
      </c>
      <c r="D914" s="26" t="s">
        <v>866</v>
      </c>
      <c r="E914" s="34">
        <v>-417833.14</v>
      </c>
      <c r="F914" s="50">
        <v>-417833.14</v>
      </c>
    </row>
    <row r="915" spans="1:6" ht="15" thickBot="1" x14ac:dyDescent="0.4">
      <c r="A915" s="26" t="s">
        <v>50</v>
      </c>
      <c r="B915" s="26" t="s">
        <v>78</v>
      </c>
      <c r="C915" s="26">
        <v>280635</v>
      </c>
      <c r="D915" s="26" t="s">
        <v>867</v>
      </c>
      <c r="E915" s="34">
        <v>-5369079</v>
      </c>
      <c r="F915" s="50">
        <v>-5369079</v>
      </c>
    </row>
    <row r="916" spans="1:6" ht="15" thickBot="1" x14ac:dyDescent="0.4">
      <c r="A916" s="26" t="s">
        <v>50</v>
      </c>
      <c r="B916" s="26" t="s">
        <v>78</v>
      </c>
      <c r="C916" s="26">
        <v>280640</v>
      </c>
      <c r="D916" s="26" t="s">
        <v>868</v>
      </c>
      <c r="E916" s="34">
        <v>394515.9</v>
      </c>
      <c r="F916" s="50">
        <v>394515.9</v>
      </c>
    </row>
    <row r="917" spans="1:6" ht="15" thickBot="1" x14ac:dyDescent="0.4">
      <c r="A917" s="26" t="s">
        <v>50</v>
      </c>
      <c r="B917" s="26" t="s">
        <v>78</v>
      </c>
      <c r="C917" s="26">
        <v>280650</v>
      </c>
      <c r="D917" s="26" t="s">
        <v>869</v>
      </c>
      <c r="E917" s="34">
        <v>-24000</v>
      </c>
      <c r="F917" s="50">
        <v>-24000</v>
      </c>
    </row>
    <row r="918" spans="1:6" ht="15" thickBot="1" x14ac:dyDescent="0.4">
      <c r="A918" s="26" t="s">
        <v>50</v>
      </c>
      <c r="B918" s="26" t="s">
        <v>78</v>
      </c>
      <c r="C918" s="26">
        <v>280655</v>
      </c>
      <c r="D918" s="26" t="s">
        <v>870</v>
      </c>
      <c r="E918" s="34">
        <v>-136134</v>
      </c>
      <c r="F918" s="50">
        <v>-136134</v>
      </c>
    </row>
    <row r="919" spans="1:6" ht="15" thickBot="1" x14ac:dyDescent="0.4">
      <c r="A919" s="26" t="s">
        <v>50</v>
      </c>
      <c r="B919" s="26" t="s">
        <v>78</v>
      </c>
      <c r="C919" s="26">
        <v>280660</v>
      </c>
      <c r="D919" s="26" t="s">
        <v>871</v>
      </c>
      <c r="E919" s="34">
        <v>-78000</v>
      </c>
      <c r="F919" s="50">
        <v>-78000</v>
      </c>
    </row>
    <row r="920" spans="1:6" ht="15" thickBot="1" x14ac:dyDescent="0.4">
      <c r="A920" s="26" t="s">
        <v>50</v>
      </c>
      <c r="B920" s="26" t="s">
        <v>78</v>
      </c>
      <c r="C920" s="26">
        <v>280665</v>
      </c>
      <c r="D920" s="26" t="s">
        <v>872</v>
      </c>
      <c r="E920" s="34">
        <v>-20000</v>
      </c>
      <c r="F920" s="50">
        <v>-20000</v>
      </c>
    </row>
    <row r="921" spans="1:6" ht="15" thickBot="1" x14ac:dyDescent="0.4">
      <c r="A921" s="26" t="s">
        <v>50</v>
      </c>
      <c r="B921" s="26" t="s">
        <v>78</v>
      </c>
      <c r="C921" s="26">
        <v>280675</v>
      </c>
      <c r="D921" s="26" t="s">
        <v>873</v>
      </c>
      <c r="E921" s="34">
        <v>-4383513.24</v>
      </c>
      <c r="F921" s="50">
        <v>-4383513.24</v>
      </c>
    </row>
    <row r="922" spans="1:6" ht="15" thickBot="1" x14ac:dyDescent="0.4">
      <c r="A922" s="26" t="s">
        <v>50</v>
      </c>
      <c r="B922" s="26" t="s">
        <v>78</v>
      </c>
      <c r="C922" s="26">
        <v>311010</v>
      </c>
      <c r="D922" s="26" t="s">
        <v>874</v>
      </c>
      <c r="E922" s="34">
        <v>-449904224.92000002</v>
      </c>
      <c r="F922" s="50">
        <v>-449904224.92000002</v>
      </c>
    </row>
    <row r="923" spans="1:6" ht="15" thickBot="1" x14ac:dyDescent="0.4">
      <c r="A923" s="26" t="s">
        <v>50</v>
      </c>
      <c r="B923" s="26" t="s">
        <v>78</v>
      </c>
      <c r="C923" s="26">
        <v>311020</v>
      </c>
      <c r="D923" s="26" t="s">
        <v>31</v>
      </c>
      <c r="E923" s="34">
        <v>-388579701.74000001</v>
      </c>
      <c r="F923" s="50">
        <v>-388579701.74000001</v>
      </c>
    </row>
    <row r="924" spans="1:6" ht="15" thickBot="1" x14ac:dyDescent="0.4">
      <c r="A924" s="26" t="s">
        <v>50</v>
      </c>
      <c r="B924" s="26" t="s">
        <v>78</v>
      </c>
      <c r="C924" s="26">
        <v>311025</v>
      </c>
      <c r="D924" s="26" t="s">
        <v>875</v>
      </c>
      <c r="E924" s="34">
        <v>6880.06</v>
      </c>
      <c r="F924" s="50">
        <v>6880.06</v>
      </c>
    </row>
    <row r="925" spans="1:6" ht="15" thickBot="1" x14ac:dyDescent="0.4">
      <c r="A925" s="26" t="s">
        <v>50</v>
      </c>
      <c r="B925" s="26" t="s">
        <v>78</v>
      </c>
      <c r="C925" s="26">
        <v>311030</v>
      </c>
      <c r="D925" s="26" t="s">
        <v>876</v>
      </c>
      <c r="E925" s="34">
        <v>4188234.08</v>
      </c>
      <c r="F925" s="50">
        <v>4188234.08</v>
      </c>
    </row>
    <row r="926" spans="1:6" ht="15" thickBot="1" x14ac:dyDescent="0.4">
      <c r="A926" s="26" t="s">
        <v>50</v>
      </c>
      <c r="B926" s="26" t="s">
        <v>78</v>
      </c>
      <c r="C926" s="26">
        <v>311205</v>
      </c>
      <c r="D926" s="26" t="s">
        <v>32</v>
      </c>
      <c r="E926" s="34">
        <v>-293561404.88999999</v>
      </c>
      <c r="F926" s="50">
        <v>-293561404.88999999</v>
      </c>
    </row>
    <row r="927" spans="1:6" ht="15" thickBot="1" x14ac:dyDescent="0.4">
      <c r="A927" s="26" t="s">
        <v>50</v>
      </c>
      <c r="B927" s="26" t="s">
        <v>78</v>
      </c>
      <c r="C927" s="26">
        <v>311210</v>
      </c>
      <c r="D927" s="26" t="s">
        <v>877</v>
      </c>
      <c r="E927" s="34">
        <v>-2914607.47</v>
      </c>
      <c r="F927" s="50">
        <v>-2914607.47</v>
      </c>
    </row>
    <row r="928" spans="1:6" ht="15" thickBot="1" x14ac:dyDescent="0.4">
      <c r="A928" s="26" t="s">
        <v>50</v>
      </c>
      <c r="B928" s="26" t="s">
        <v>78</v>
      </c>
      <c r="C928" s="26">
        <v>311215</v>
      </c>
      <c r="D928" s="26" t="s">
        <v>33</v>
      </c>
      <c r="E928" s="34">
        <v>-3698477.62</v>
      </c>
      <c r="F928" s="50">
        <v>-3698477.62</v>
      </c>
    </row>
    <row r="929" spans="1:6" ht="15" thickBot="1" x14ac:dyDescent="0.4">
      <c r="A929" s="26" t="s">
        <v>50</v>
      </c>
      <c r="B929" s="26" t="s">
        <v>78</v>
      </c>
      <c r="C929" s="26">
        <v>311220</v>
      </c>
      <c r="D929" s="26" t="s">
        <v>34</v>
      </c>
      <c r="E929" s="34">
        <v>227648901.40000001</v>
      </c>
      <c r="F929" s="50">
        <v>227648901.40000001</v>
      </c>
    </row>
    <row r="930" spans="1:6" ht="15" thickBot="1" x14ac:dyDescent="0.4">
      <c r="A930" s="26" t="s">
        <v>50</v>
      </c>
      <c r="B930" s="26" t="s">
        <v>78</v>
      </c>
      <c r="C930" s="26">
        <v>311225</v>
      </c>
      <c r="D930" s="26" t="s">
        <v>878</v>
      </c>
      <c r="E930" s="34">
        <v>293561404.88999999</v>
      </c>
      <c r="F930" s="50">
        <v>293561404.88999999</v>
      </c>
    </row>
    <row r="931" spans="1:6" ht="15" thickBot="1" x14ac:dyDescent="0.4">
      <c r="A931" s="26" t="s">
        <v>50</v>
      </c>
      <c r="B931" s="26" t="s">
        <v>78</v>
      </c>
      <c r="C931" s="26">
        <v>311230</v>
      </c>
      <c r="D931" s="26" t="s">
        <v>879</v>
      </c>
      <c r="E931" s="34">
        <v>-1649863.59</v>
      </c>
      <c r="F931" s="50">
        <v>-1649863.59</v>
      </c>
    </row>
    <row r="932" spans="1:6" ht="15" thickBot="1" x14ac:dyDescent="0.4">
      <c r="A932" s="26" t="s">
        <v>50</v>
      </c>
      <c r="B932" s="26" t="s">
        <v>78</v>
      </c>
      <c r="C932" s="26">
        <v>311235</v>
      </c>
      <c r="D932" s="26" t="s">
        <v>35</v>
      </c>
      <c r="E932" s="34">
        <v>0</v>
      </c>
      <c r="F932" s="50">
        <v>0</v>
      </c>
    </row>
    <row r="933" spans="1:6" ht="15" thickBot="1" x14ac:dyDescent="0.4">
      <c r="A933" s="26" t="s">
        <v>50</v>
      </c>
      <c r="B933" s="26" t="s">
        <v>78</v>
      </c>
      <c r="C933" s="26">
        <v>316005</v>
      </c>
      <c r="D933" s="26" t="s">
        <v>37</v>
      </c>
      <c r="E933" s="34">
        <v>-529277865.91000003</v>
      </c>
      <c r="F933" s="50">
        <v>-529277865.91000003</v>
      </c>
    </row>
    <row r="934" spans="1:6" ht="15" thickBot="1" x14ac:dyDescent="0.4">
      <c r="A934" s="26" t="s">
        <v>50</v>
      </c>
      <c r="B934" s="26" t="s">
        <v>78</v>
      </c>
      <c r="C934" s="26">
        <v>316006</v>
      </c>
      <c r="D934" s="26" t="s">
        <v>880</v>
      </c>
      <c r="E934" s="34">
        <v>62666839.329999998</v>
      </c>
      <c r="F934" s="50">
        <v>62666839.329999998</v>
      </c>
    </row>
    <row r="935" spans="1:6" ht="15" thickBot="1" x14ac:dyDescent="0.4">
      <c r="A935" s="26" t="s">
        <v>50</v>
      </c>
      <c r="B935" s="26" t="s">
        <v>78</v>
      </c>
      <c r="C935" s="26">
        <v>316015</v>
      </c>
      <c r="D935" s="26" t="s">
        <v>881</v>
      </c>
      <c r="E935" s="34">
        <v>2562211.71</v>
      </c>
      <c r="F935" s="50">
        <v>2562211.71</v>
      </c>
    </row>
    <row r="936" spans="1:6" ht="15" thickBot="1" x14ac:dyDescent="0.4">
      <c r="A936" s="26" t="s">
        <v>50</v>
      </c>
      <c r="B936" s="26" t="s">
        <v>78</v>
      </c>
      <c r="C936" s="26">
        <v>316020</v>
      </c>
      <c r="D936" s="26" t="s">
        <v>882</v>
      </c>
      <c r="E936" s="34">
        <v>8436924.7599999998</v>
      </c>
      <c r="F936" s="50">
        <v>8436924.7599999998</v>
      </c>
    </row>
    <row r="937" spans="1:6" ht="15" thickBot="1" x14ac:dyDescent="0.4">
      <c r="A937" s="26" t="s">
        <v>50</v>
      </c>
      <c r="B937" s="26" t="s">
        <v>78</v>
      </c>
      <c r="C937" s="26">
        <v>316025</v>
      </c>
      <c r="D937" s="26" t="s">
        <v>883</v>
      </c>
      <c r="E937" s="34">
        <v>933350.75</v>
      </c>
      <c r="F937" s="50">
        <v>933350.75</v>
      </c>
    </row>
    <row r="938" spans="1:6" ht="15" thickBot="1" x14ac:dyDescent="0.4">
      <c r="A938" s="26" t="s">
        <v>50</v>
      </c>
      <c r="B938" s="26" t="s">
        <v>78</v>
      </c>
      <c r="C938" s="26">
        <v>316045</v>
      </c>
      <c r="D938" s="26" t="s">
        <v>884</v>
      </c>
      <c r="E938" s="34">
        <v>-36350095.390000001</v>
      </c>
      <c r="F938" s="50">
        <v>-36350095.390000001</v>
      </c>
    </row>
    <row r="939" spans="1:6" ht="15" thickBot="1" x14ac:dyDescent="0.4">
      <c r="A939" s="26" t="s">
        <v>50</v>
      </c>
      <c r="B939" s="26" t="s">
        <v>78</v>
      </c>
      <c r="C939" s="26">
        <v>320005</v>
      </c>
      <c r="D939" s="26" t="s">
        <v>36</v>
      </c>
      <c r="E939" s="34">
        <v>6414192.1600000001</v>
      </c>
      <c r="F939" s="50">
        <v>6414192.1600000001</v>
      </c>
    </row>
    <row r="940" spans="1:6" ht="15" thickBot="1" x14ac:dyDescent="0.4">
      <c r="A940" s="26" t="s">
        <v>50</v>
      </c>
      <c r="B940" s="26" t="s">
        <v>78</v>
      </c>
      <c r="C940" s="26">
        <v>390000</v>
      </c>
      <c r="D940" s="26" t="s">
        <v>885</v>
      </c>
      <c r="E940" s="34">
        <v>-1.47</v>
      </c>
      <c r="F940" s="50">
        <v>-1.47</v>
      </c>
    </row>
    <row r="941" spans="1:6" ht="15" thickBot="1" x14ac:dyDescent="0.4">
      <c r="A941" s="26" t="s">
        <v>50</v>
      </c>
      <c r="B941" s="26" t="s">
        <v>78</v>
      </c>
      <c r="C941" s="26">
        <v>399999</v>
      </c>
      <c r="D941" s="26" t="s">
        <v>886</v>
      </c>
      <c r="E941" s="34">
        <v>0</v>
      </c>
      <c r="F941" s="50">
        <v>0</v>
      </c>
    </row>
    <row r="942" spans="1:6" ht="15" thickBot="1" x14ac:dyDescent="0.4">
      <c r="A942" s="26" t="s">
        <v>50</v>
      </c>
      <c r="B942" s="26" t="s">
        <v>78</v>
      </c>
      <c r="C942" s="26">
        <v>400000</v>
      </c>
      <c r="D942" s="26" t="s">
        <v>887</v>
      </c>
      <c r="E942" s="34">
        <v>-10976109.119999999</v>
      </c>
      <c r="F942" s="50">
        <v>-10976109.119999999</v>
      </c>
    </row>
    <row r="943" spans="1:6" ht="15" thickBot="1" x14ac:dyDescent="0.4">
      <c r="A943" s="26" t="s">
        <v>50</v>
      </c>
      <c r="B943" s="26" t="s">
        <v>78</v>
      </c>
      <c r="C943" s="26">
        <v>400005</v>
      </c>
      <c r="D943" s="26" t="s">
        <v>888</v>
      </c>
      <c r="E943" s="34">
        <v>-570591821.38</v>
      </c>
      <c r="F943" s="50">
        <v>-570591821.38</v>
      </c>
    </row>
    <row r="944" spans="1:6" ht="15" thickBot="1" x14ac:dyDescent="0.4">
      <c r="A944" s="26" t="s">
        <v>50</v>
      </c>
      <c r="B944" s="26" t="s">
        <v>78</v>
      </c>
      <c r="C944" s="26">
        <v>400010</v>
      </c>
      <c r="D944" s="26" t="s">
        <v>889</v>
      </c>
      <c r="E944" s="34">
        <v>5432688.0199999996</v>
      </c>
      <c r="F944" s="50">
        <v>5432688.0199999996</v>
      </c>
    </row>
    <row r="945" spans="1:6" ht="15" thickBot="1" x14ac:dyDescent="0.4">
      <c r="A945" s="26" t="s">
        <v>50</v>
      </c>
      <c r="B945" s="26" t="s">
        <v>78</v>
      </c>
      <c r="C945" s="26">
        <v>400015</v>
      </c>
      <c r="D945" s="26" t="s">
        <v>890</v>
      </c>
      <c r="E945" s="34">
        <v>-74741.98</v>
      </c>
      <c r="F945" s="50">
        <v>-74741.98</v>
      </c>
    </row>
    <row r="946" spans="1:6" ht="15" thickBot="1" x14ac:dyDescent="0.4">
      <c r="A946" s="26" t="s">
        <v>50</v>
      </c>
      <c r="B946" s="26" t="s">
        <v>78</v>
      </c>
      <c r="C946" s="26">
        <v>400050</v>
      </c>
      <c r="D946" s="26" t="s">
        <v>891</v>
      </c>
      <c r="E946" s="34">
        <v>-264801</v>
      </c>
      <c r="F946" s="50">
        <v>-264801</v>
      </c>
    </row>
    <row r="947" spans="1:6" ht="15" thickBot="1" x14ac:dyDescent="0.4">
      <c r="A947" s="26" t="s">
        <v>50</v>
      </c>
      <c r="B947" s="26" t="s">
        <v>78</v>
      </c>
      <c r="C947" s="26">
        <v>401010</v>
      </c>
      <c r="D947" s="26" t="s">
        <v>892</v>
      </c>
      <c r="E947" s="34">
        <v>-5298447.0999999996</v>
      </c>
      <c r="F947" s="50">
        <v>-5298447.0999999996</v>
      </c>
    </row>
    <row r="948" spans="1:6" ht="15" thickBot="1" x14ac:dyDescent="0.4">
      <c r="A948" s="26" t="s">
        <v>50</v>
      </c>
      <c r="B948" s="26" t="s">
        <v>78</v>
      </c>
      <c r="C948" s="26">
        <v>401015</v>
      </c>
      <c r="D948" s="26" t="s">
        <v>893</v>
      </c>
      <c r="E948" s="34">
        <v>-1186597.75</v>
      </c>
      <c r="F948" s="50">
        <v>-1186597.75</v>
      </c>
    </row>
    <row r="949" spans="1:6" ht="15" thickBot="1" x14ac:dyDescent="0.4">
      <c r="A949" s="26" t="s">
        <v>50</v>
      </c>
      <c r="B949" s="26" t="s">
        <v>78</v>
      </c>
      <c r="C949" s="26">
        <v>401025</v>
      </c>
      <c r="D949" s="26" t="s">
        <v>894</v>
      </c>
      <c r="E949" s="34">
        <v>-275729209.49000001</v>
      </c>
      <c r="F949" s="50">
        <v>-275729209.49000001</v>
      </c>
    </row>
    <row r="950" spans="1:6" ht="15" thickBot="1" x14ac:dyDescent="0.4">
      <c r="A950" s="26" t="s">
        <v>50</v>
      </c>
      <c r="B950" s="26" t="s">
        <v>78</v>
      </c>
      <c r="C950" s="26">
        <v>401030</v>
      </c>
      <c r="D950" s="26" t="s">
        <v>895</v>
      </c>
      <c r="E950" s="34">
        <v>-26898072.02</v>
      </c>
      <c r="F950" s="50">
        <v>-26898072.02</v>
      </c>
    </row>
    <row r="951" spans="1:6" ht="15" thickBot="1" x14ac:dyDescent="0.4">
      <c r="A951" s="26" t="s">
        <v>50</v>
      </c>
      <c r="B951" s="26" t="s">
        <v>78</v>
      </c>
      <c r="C951" s="26">
        <v>401035</v>
      </c>
      <c r="D951" s="26" t="s">
        <v>896</v>
      </c>
      <c r="E951" s="34">
        <v>-35130456.549999997</v>
      </c>
      <c r="F951" s="50">
        <v>-35130456.549999997</v>
      </c>
    </row>
    <row r="952" spans="1:6" ht="15" thickBot="1" x14ac:dyDescent="0.4">
      <c r="A952" s="26" t="s">
        <v>50</v>
      </c>
      <c r="B952" s="26" t="s">
        <v>78</v>
      </c>
      <c r="C952" s="26">
        <v>401040</v>
      </c>
      <c r="D952" s="26" t="s">
        <v>897</v>
      </c>
      <c r="E952" s="34">
        <v>0</v>
      </c>
      <c r="F952" s="50">
        <v>0</v>
      </c>
    </row>
    <row r="953" spans="1:6" ht="15" thickBot="1" x14ac:dyDescent="0.4">
      <c r="A953" s="26" t="s">
        <v>50</v>
      </c>
      <c r="B953" s="26" t="s">
        <v>78</v>
      </c>
      <c r="C953" s="26">
        <v>401045</v>
      </c>
      <c r="D953" s="26" t="s">
        <v>898</v>
      </c>
      <c r="E953" s="34">
        <v>0</v>
      </c>
      <c r="F953" s="50">
        <v>0</v>
      </c>
    </row>
    <row r="954" spans="1:6" ht="15" thickBot="1" x14ac:dyDescent="0.4">
      <c r="A954" s="26" t="s">
        <v>50</v>
      </c>
      <c r="B954" s="26" t="s">
        <v>78</v>
      </c>
      <c r="C954" s="26">
        <v>401050</v>
      </c>
      <c r="D954" s="26" t="s">
        <v>899</v>
      </c>
      <c r="E954" s="34">
        <v>1423370.73</v>
      </c>
      <c r="F954" s="50">
        <v>1423370.73</v>
      </c>
    </row>
    <row r="955" spans="1:6" ht="15" thickBot="1" x14ac:dyDescent="0.4">
      <c r="A955" s="26" t="s">
        <v>50</v>
      </c>
      <c r="B955" s="26" t="s">
        <v>78</v>
      </c>
      <c r="C955" s="26">
        <v>402010</v>
      </c>
      <c r="D955" s="26" t="s">
        <v>900</v>
      </c>
      <c r="E955" s="34">
        <v>6937117.3200000003</v>
      </c>
      <c r="F955" s="50">
        <v>6937117.3200000003</v>
      </c>
    </row>
    <row r="956" spans="1:6" ht="15" thickBot="1" x14ac:dyDescent="0.4">
      <c r="A956" s="26" t="s">
        <v>50</v>
      </c>
      <c r="B956" s="26" t="s">
        <v>78</v>
      </c>
      <c r="C956" s="26">
        <v>402015</v>
      </c>
      <c r="D956" s="26" t="s">
        <v>900</v>
      </c>
      <c r="E956" s="34">
        <v>-6412255.1699999999</v>
      </c>
      <c r="F956" s="50">
        <v>-6412255.1699999999</v>
      </c>
    </row>
    <row r="957" spans="1:6" ht="15" thickBot="1" x14ac:dyDescent="0.4">
      <c r="A957" s="26" t="s">
        <v>50</v>
      </c>
      <c r="B957" s="26" t="s">
        <v>78</v>
      </c>
      <c r="C957" s="26">
        <v>402020</v>
      </c>
      <c r="D957" s="26" t="s">
        <v>900</v>
      </c>
      <c r="E957" s="34">
        <v>-489034519.13</v>
      </c>
      <c r="F957" s="50">
        <v>-489034519.13</v>
      </c>
    </row>
    <row r="958" spans="1:6" ht="15" thickBot="1" x14ac:dyDescent="0.4">
      <c r="A958" s="26" t="s">
        <v>50</v>
      </c>
      <c r="B958" s="26" t="s">
        <v>78</v>
      </c>
      <c r="C958" s="26">
        <v>402025</v>
      </c>
      <c r="D958" s="26" t="s">
        <v>900</v>
      </c>
      <c r="E958" s="34">
        <v>483173313.06</v>
      </c>
      <c r="F958" s="50">
        <v>483173313.06</v>
      </c>
    </row>
    <row r="959" spans="1:6" ht="15" thickBot="1" x14ac:dyDescent="0.4">
      <c r="A959" s="26" t="s">
        <v>50</v>
      </c>
      <c r="B959" s="26" t="s">
        <v>78</v>
      </c>
      <c r="C959" s="26">
        <v>402030</v>
      </c>
      <c r="D959" s="26" t="s">
        <v>900</v>
      </c>
      <c r="E959" s="34">
        <v>-117224.12</v>
      </c>
      <c r="F959" s="50">
        <v>-117224.12</v>
      </c>
    </row>
    <row r="960" spans="1:6" ht="15" thickBot="1" x14ac:dyDescent="0.4">
      <c r="A960" s="26" t="s">
        <v>50</v>
      </c>
      <c r="B960" s="26" t="s">
        <v>78</v>
      </c>
      <c r="C960" s="26">
        <v>402035</v>
      </c>
      <c r="D960" s="26" t="s">
        <v>900</v>
      </c>
      <c r="E960" s="34">
        <v>-2410048</v>
      </c>
      <c r="F960" s="50">
        <v>-2410048</v>
      </c>
    </row>
    <row r="961" spans="1:6" ht="15" thickBot="1" x14ac:dyDescent="0.4">
      <c r="A961" s="26" t="s">
        <v>50</v>
      </c>
      <c r="B961" s="26" t="s">
        <v>78</v>
      </c>
      <c r="C961" s="26">
        <v>403000</v>
      </c>
      <c r="D961" s="26" t="s">
        <v>901</v>
      </c>
      <c r="E961" s="34">
        <v>-393440.34</v>
      </c>
      <c r="F961" s="50">
        <v>-393440.34</v>
      </c>
    </row>
    <row r="962" spans="1:6" ht="15" thickBot="1" x14ac:dyDescent="0.4">
      <c r="A962" s="26" t="s">
        <v>50</v>
      </c>
      <c r="B962" s="26" t="s">
        <v>78</v>
      </c>
      <c r="C962" s="26">
        <v>403005</v>
      </c>
      <c r="D962" s="26" t="s">
        <v>902</v>
      </c>
      <c r="E962" s="34">
        <v>-16936742.399999999</v>
      </c>
      <c r="F962" s="50">
        <v>-16936742.399999999</v>
      </c>
    </row>
    <row r="963" spans="1:6" ht="15" thickBot="1" x14ac:dyDescent="0.4">
      <c r="A963" s="26" t="s">
        <v>50</v>
      </c>
      <c r="B963" s="26" t="s">
        <v>78</v>
      </c>
      <c r="C963" s="26">
        <v>403010</v>
      </c>
      <c r="D963" s="26" t="s">
        <v>902</v>
      </c>
      <c r="E963" s="34">
        <v>-2493987.6</v>
      </c>
      <c r="F963" s="50">
        <v>-2493987.6</v>
      </c>
    </row>
    <row r="964" spans="1:6" ht="15" thickBot="1" x14ac:dyDescent="0.4">
      <c r="A964" s="26" t="s">
        <v>50</v>
      </c>
      <c r="B964" s="26" t="s">
        <v>78</v>
      </c>
      <c r="C964" s="26">
        <v>403025</v>
      </c>
      <c r="D964" s="26" t="s">
        <v>903</v>
      </c>
      <c r="E964" s="34">
        <v>-2546350.81</v>
      </c>
      <c r="F964" s="50">
        <v>-2546350.81</v>
      </c>
    </row>
    <row r="965" spans="1:6" ht="15" thickBot="1" x14ac:dyDescent="0.4">
      <c r="A965" s="26" t="s">
        <v>50</v>
      </c>
      <c r="B965" s="26" t="s">
        <v>78</v>
      </c>
      <c r="C965" s="26">
        <v>403030</v>
      </c>
      <c r="D965" s="26" t="s">
        <v>904</v>
      </c>
      <c r="E965" s="34">
        <v>-10056300.550000001</v>
      </c>
      <c r="F965" s="50">
        <v>-10056300.550000001</v>
      </c>
    </row>
    <row r="966" spans="1:6" ht="15" thickBot="1" x14ac:dyDescent="0.4">
      <c r="A966" s="26" t="s">
        <v>50</v>
      </c>
      <c r="B966" s="26" t="s">
        <v>78</v>
      </c>
      <c r="C966" s="26">
        <v>403035</v>
      </c>
      <c r="D966" s="26" t="s">
        <v>905</v>
      </c>
      <c r="E966" s="34">
        <v>-7883619.3300000001</v>
      </c>
      <c r="F966" s="50">
        <v>-7883619.3300000001</v>
      </c>
    </row>
    <row r="967" spans="1:6" ht="15" thickBot="1" x14ac:dyDescent="0.4">
      <c r="A967" s="26" t="s">
        <v>50</v>
      </c>
      <c r="B967" s="26" t="s">
        <v>78</v>
      </c>
      <c r="C967" s="26">
        <v>403040</v>
      </c>
      <c r="D967" s="26" t="s">
        <v>906</v>
      </c>
      <c r="E967" s="34">
        <v>-31123</v>
      </c>
      <c r="F967" s="50">
        <v>-31123</v>
      </c>
    </row>
    <row r="968" spans="1:6" ht="15" thickBot="1" x14ac:dyDescent="0.4">
      <c r="A968" s="26" t="s">
        <v>50</v>
      </c>
      <c r="B968" s="26" t="s">
        <v>78</v>
      </c>
      <c r="C968" s="26">
        <v>403045</v>
      </c>
      <c r="D968" s="26" t="s">
        <v>907</v>
      </c>
      <c r="E968" s="34">
        <v>-4732.22</v>
      </c>
      <c r="F968" s="50">
        <v>-4732.22</v>
      </c>
    </row>
    <row r="969" spans="1:6" ht="15" thickBot="1" x14ac:dyDescent="0.4">
      <c r="A969" s="26" t="s">
        <v>50</v>
      </c>
      <c r="B969" s="26" t="s">
        <v>78</v>
      </c>
      <c r="C969" s="26">
        <v>403050</v>
      </c>
      <c r="D969" s="26" t="s">
        <v>908</v>
      </c>
      <c r="E969" s="34">
        <v>0</v>
      </c>
      <c r="F969" s="50">
        <v>0</v>
      </c>
    </row>
    <row r="970" spans="1:6" ht="15" thickBot="1" x14ac:dyDescent="0.4">
      <c r="A970" s="26" t="s">
        <v>50</v>
      </c>
      <c r="B970" s="26" t="s">
        <v>78</v>
      </c>
      <c r="C970" s="26">
        <v>403055</v>
      </c>
      <c r="D970" s="26" t="s">
        <v>909</v>
      </c>
      <c r="E970" s="34">
        <v>0</v>
      </c>
      <c r="F970" s="50">
        <v>0</v>
      </c>
    </row>
    <row r="971" spans="1:6" ht="15" thickBot="1" x14ac:dyDescent="0.4">
      <c r="A971" s="26" t="s">
        <v>50</v>
      </c>
      <c r="B971" s="26" t="s">
        <v>78</v>
      </c>
      <c r="C971" s="26">
        <v>403060</v>
      </c>
      <c r="D971" s="26" t="s">
        <v>910</v>
      </c>
      <c r="E971" s="34">
        <v>0</v>
      </c>
      <c r="F971" s="50">
        <v>0</v>
      </c>
    </row>
    <row r="972" spans="1:6" ht="15" thickBot="1" x14ac:dyDescent="0.4">
      <c r="A972" s="26" t="s">
        <v>50</v>
      </c>
      <c r="B972" s="26" t="s">
        <v>78</v>
      </c>
      <c r="C972" s="26">
        <v>404005</v>
      </c>
      <c r="D972" s="26" t="s">
        <v>911</v>
      </c>
      <c r="E972" s="34">
        <v>447540.6</v>
      </c>
      <c r="F972" s="50">
        <v>447540.6</v>
      </c>
    </row>
    <row r="973" spans="1:6" ht="15" thickBot="1" x14ac:dyDescent="0.4">
      <c r="A973" s="26" t="s">
        <v>50</v>
      </c>
      <c r="B973" s="26" t="s">
        <v>78</v>
      </c>
      <c r="C973" s="26">
        <v>404010</v>
      </c>
      <c r="D973" s="26" t="s">
        <v>912</v>
      </c>
      <c r="E973" s="34">
        <v>459426.57</v>
      </c>
      <c r="F973" s="50">
        <v>459426.57</v>
      </c>
    </row>
    <row r="974" spans="1:6" ht="15" thickBot="1" x14ac:dyDescent="0.4">
      <c r="A974" s="26" t="s">
        <v>50</v>
      </c>
      <c r="B974" s="26" t="s">
        <v>78</v>
      </c>
      <c r="C974" s="26">
        <v>404015</v>
      </c>
      <c r="D974" s="26" t="s">
        <v>913</v>
      </c>
      <c r="E974" s="34">
        <v>2620935.59</v>
      </c>
      <c r="F974" s="50">
        <v>2620935.59</v>
      </c>
    </row>
    <row r="975" spans="1:6" ht="15" thickBot="1" x14ac:dyDescent="0.4">
      <c r="A975" s="26" t="s">
        <v>50</v>
      </c>
      <c r="B975" s="26" t="s">
        <v>78</v>
      </c>
      <c r="C975" s="26">
        <v>404020</v>
      </c>
      <c r="D975" s="26" t="s">
        <v>913</v>
      </c>
      <c r="E975" s="34">
        <v>242815.49</v>
      </c>
      <c r="F975" s="50">
        <v>242815.49</v>
      </c>
    </row>
    <row r="976" spans="1:6" ht="15" thickBot="1" x14ac:dyDescent="0.4">
      <c r="A976" s="26" t="s">
        <v>50</v>
      </c>
      <c r="B976" s="26" t="s">
        <v>78</v>
      </c>
      <c r="C976" s="26">
        <v>404025</v>
      </c>
      <c r="D976" s="26" t="s">
        <v>913</v>
      </c>
      <c r="E976" s="34">
        <v>-230374</v>
      </c>
      <c r="F976" s="50">
        <v>-230374</v>
      </c>
    </row>
    <row r="977" spans="1:6" ht="15" thickBot="1" x14ac:dyDescent="0.4">
      <c r="A977" s="26" t="s">
        <v>50</v>
      </c>
      <c r="B977" s="26" t="s">
        <v>78</v>
      </c>
      <c r="C977" s="26">
        <v>404030</v>
      </c>
      <c r="D977" s="26" t="s">
        <v>913</v>
      </c>
      <c r="E977" s="34">
        <v>493915.63</v>
      </c>
      <c r="F977" s="50">
        <v>493915.63</v>
      </c>
    </row>
    <row r="978" spans="1:6" ht="15" thickBot="1" x14ac:dyDescent="0.4">
      <c r="A978" s="26" t="s">
        <v>50</v>
      </c>
      <c r="B978" s="26" t="s">
        <v>78</v>
      </c>
      <c r="C978" s="26">
        <v>404035</v>
      </c>
      <c r="D978" s="26" t="s">
        <v>913</v>
      </c>
      <c r="E978" s="34">
        <v>-1250345</v>
      </c>
      <c r="F978" s="50">
        <v>-1250345</v>
      </c>
    </row>
    <row r="979" spans="1:6" ht="15" thickBot="1" x14ac:dyDescent="0.4">
      <c r="A979" s="26" t="s">
        <v>50</v>
      </c>
      <c r="B979" s="26" t="s">
        <v>78</v>
      </c>
      <c r="C979" s="26">
        <v>404040</v>
      </c>
      <c r="D979" s="26" t="s">
        <v>914</v>
      </c>
      <c r="E979" s="34">
        <v>-41101914.119999997</v>
      </c>
      <c r="F979" s="50">
        <v>-41101914.119999997</v>
      </c>
    </row>
    <row r="980" spans="1:6" ht="15" thickBot="1" x14ac:dyDescent="0.4">
      <c r="A980" s="26" t="s">
        <v>50</v>
      </c>
      <c r="B980" s="26" t="s">
        <v>78</v>
      </c>
      <c r="C980" s="26">
        <v>404045</v>
      </c>
      <c r="D980" s="26" t="s">
        <v>915</v>
      </c>
      <c r="E980" s="34">
        <v>0</v>
      </c>
      <c r="F980" s="50">
        <v>0</v>
      </c>
    </row>
    <row r="981" spans="1:6" ht="15" thickBot="1" x14ac:dyDescent="0.4">
      <c r="A981" s="26" t="s">
        <v>50</v>
      </c>
      <c r="B981" s="26" t="s">
        <v>78</v>
      </c>
      <c r="C981" s="26">
        <v>404055</v>
      </c>
      <c r="D981" s="26" t="s">
        <v>913</v>
      </c>
      <c r="E981" s="34">
        <v>16692162.9</v>
      </c>
      <c r="F981" s="50">
        <v>16692162.9</v>
      </c>
    </row>
    <row r="982" spans="1:6" ht="15" thickBot="1" x14ac:dyDescent="0.4">
      <c r="A982" s="26" t="s">
        <v>50</v>
      </c>
      <c r="B982" s="26" t="s">
        <v>78</v>
      </c>
      <c r="C982" s="26">
        <v>404060</v>
      </c>
      <c r="D982" s="26" t="s">
        <v>913</v>
      </c>
      <c r="E982" s="34">
        <v>-6514921.5999999996</v>
      </c>
      <c r="F982" s="50">
        <v>-6514921.5999999996</v>
      </c>
    </row>
    <row r="983" spans="1:6" ht="15" thickBot="1" x14ac:dyDescent="0.4">
      <c r="A983" s="26" t="s">
        <v>50</v>
      </c>
      <c r="B983" s="26" t="s">
        <v>78</v>
      </c>
      <c r="C983" s="26">
        <v>404065</v>
      </c>
      <c r="D983" s="26" t="s">
        <v>913</v>
      </c>
      <c r="E983" s="34">
        <v>388622.15</v>
      </c>
      <c r="F983" s="50">
        <v>388622.15</v>
      </c>
    </row>
    <row r="984" spans="1:6" ht="15" thickBot="1" x14ac:dyDescent="0.4">
      <c r="A984" s="26" t="s">
        <v>50</v>
      </c>
      <c r="B984" s="26" t="s">
        <v>78</v>
      </c>
      <c r="C984" s="26">
        <v>404070</v>
      </c>
      <c r="D984" s="26" t="s">
        <v>916</v>
      </c>
      <c r="E984" s="34">
        <v>0</v>
      </c>
      <c r="F984" s="50">
        <v>0</v>
      </c>
    </row>
    <row r="985" spans="1:6" ht="15" thickBot="1" x14ac:dyDescent="0.4">
      <c r="A985" s="26" t="s">
        <v>50</v>
      </c>
      <c r="B985" s="26" t="s">
        <v>78</v>
      </c>
      <c r="C985" s="26">
        <v>404075</v>
      </c>
      <c r="D985" s="26" t="s">
        <v>917</v>
      </c>
      <c r="E985" s="34">
        <v>0</v>
      </c>
      <c r="F985" s="50">
        <v>0</v>
      </c>
    </row>
    <row r="986" spans="1:6" ht="15" thickBot="1" x14ac:dyDescent="0.4">
      <c r="A986" s="26" t="s">
        <v>50</v>
      </c>
      <c r="B986" s="26" t="s">
        <v>78</v>
      </c>
      <c r="C986" s="26">
        <v>404110</v>
      </c>
      <c r="D986" s="26" t="s">
        <v>913</v>
      </c>
      <c r="E986" s="34">
        <v>3322586.17</v>
      </c>
      <c r="F986" s="50">
        <v>3322586.17</v>
      </c>
    </row>
    <row r="987" spans="1:6" ht="15" thickBot="1" x14ac:dyDescent="0.4">
      <c r="A987" s="26" t="s">
        <v>50</v>
      </c>
      <c r="B987" s="26" t="s">
        <v>78</v>
      </c>
      <c r="C987" s="26">
        <v>404120</v>
      </c>
      <c r="D987" s="26" t="s">
        <v>918</v>
      </c>
      <c r="E987" s="34">
        <v>336068.66</v>
      </c>
      <c r="F987" s="50">
        <v>336068.66</v>
      </c>
    </row>
    <row r="988" spans="1:6" ht="15" thickBot="1" x14ac:dyDescent="0.4">
      <c r="A988" s="26" t="s">
        <v>50</v>
      </c>
      <c r="B988" s="26" t="s">
        <v>78</v>
      </c>
      <c r="C988" s="26">
        <v>404125</v>
      </c>
      <c r="D988" s="26" t="s">
        <v>913</v>
      </c>
      <c r="E988" s="34">
        <v>258454.02</v>
      </c>
      <c r="F988" s="50">
        <v>258454.02</v>
      </c>
    </row>
    <row r="989" spans="1:6" ht="15" thickBot="1" x14ac:dyDescent="0.4">
      <c r="A989" s="26" t="s">
        <v>50</v>
      </c>
      <c r="B989" s="26" t="s">
        <v>78</v>
      </c>
      <c r="C989" s="26">
        <v>404130</v>
      </c>
      <c r="D989" s="26" t="s">
        <v>919</v>
      </c>
      <c r="E989" s="34">
        <v>3249622.24</v>
      </c>
      <c r="F989" s="50">
        <v>3249622.24</v>
      </c>
    </row>
    <row r="990" spans="1:6" ht="15" thickBot="1" x14ac:dyDescent="0.4">
      <c r="A990" s="26" t="s">
        <v>50</v>
      </c>
      <c r="B990" s="26" t="s">
        <v>78</v>
      </c>
      <c r="C990" s="26">
        <v>404135</v>
      </c>
      <c r="D990" s="26" t="s">
        <v>913</v>
      </c>
      <c r="E990" s="34">
        <v>312957.90999999997</v>
      </c>
      <c r="F990" s="50">
        <v>312957.90999999997</v>
      </c>
    </row>
    <row r="991" spans="1:6" ht="15" thickBot="1" x14ac:dyDescent="0.4">
      <c r="A991" s="26" t="s">
        <v>50</v>
      </c>
      <c r="B991" s="26" t="s">
        <v>78</v>
      </c>
      <c r="C991" s="26">
        <v>405055</v>
      </c>
      <c r="D991" s="26" t="s">
        <v>920</v>
      </c>
      <c r="E991" s="34">
        <v>-947525.47</v>
      </c>
      <c r="F991" s="50">
        <v>-947525.47</v>
      </c>
    </row>
    <row r="992" spans="1:6" ht="15" thickBot="1" x14ac:dyDescent="0.4">
      <c r="A992" s="26" t="s">
        <v>50</v>
      </c>
      <c r="B992" s="26" t="s">
        <v>78</v>
      </c>
      <c r="C992" s="26">
        <v>405060</v>
      </c>
      <c r="D992" s="26" t="s">
        <v>921</v>
      </c>
      <c r="E992" s="34">
        <v>-12412.37</v>
      </c>
      <c r="F992" s="50">
        <v>-12412.37</v>
      </c>
    </row>
    <row r="993" spans="1:6" ht="15" thickBot="1" x14ac:dyDescent="0.4">
      <c r="A993" s="26" t="s">
        <v>50</v>
      </c>
      <c r="B993" s="26" t="s">
        <v>78</v>
      </c>
      <c r="C993" s="26">
        <v>405065</v>
      </c>
      <c r="D993" s="26" t="s">
        <v>922</v>
      </c>
      <c r="E993" s="34">
        <v>-3289.61</v>
      </c>
      <c r="F993" s="50">
        <v>-3289.61</v>
      </c>
    </row>
    <row r="994" spans="1:6" ht="15" thickBot="1" x14ac:dyDescent="0.4">
      <c r="A994" s="26" t="s">
        <v>50</v>
      </c>
      <c r="B994" s="26" t="s">
        <v>78</v>
      </c>
      <c r="C994" s="26">
        <v>405075</v>
      </c>
      <c r="D994" s="26" t="s">
        <v>923</v>
      </c>
      <c r="E994" s="34">
        <v>-2215</v>
      </c>
      <c r="F994" s="50">
        <v>-2215</v>
      </c>
    </row>
    <row r="995" spans="1:6" ht="15" thickBot="1" x14ac:dyDescent="0.4">
      <c r="A995" s="26" t="s">
        <v>50</v>
      </c>
      <c r="B995" s="26" t="s">
        <v>78</v>
      </c>
      <c r="C995" s="26">
        <v>405080</v>
      </c>
      <c r="D995" s="26" t="s">
        <v>924</v>
      </c>
      <c r="E995" s="34">
        <v>-57706.82</v>
      </c>
      <c r="F995" s="50">
        <v>-57706.82</v>
      </c>
    </row>
    <row r="996" spans="1:6" ht="15" thickBot="1" x14ac:dyDescent="0.4">
      <c r="A996" s="26" t="s">
        <v>50</v>
      </c>
      <c r="B996" s="26" t="s">
        <v>78</v>
      </c>
      <c r="C996" s="26">
        <v>405090</v>
      </c>
      <c r="D996" s="26" t="s">
        <v>925</v>
      </c>
      <c r="E996" s="34">
        <v>-9140</v>
      </c>
      <c r="F996" s="50">
        <v>-9140</v>
      </c>
    </row>
    <row r="997" spans="1:6" ht="15" thickBot="1" x14ac:dyDescent="0.4">
      <c r="A997" s="26" t="s">
        <v>50</v>
      </c>
      <c r="B997" s="26" t="s">
        <v>78</v>
      </c>
      <c r="C997" s="26">
        <v>405100</v>
      </c>
      <c r="D997" s="26" t="s">
        <v>925</v>
      </c>
      <c r="E997" s="34">
        <v>-1080</v>
      </c>
      <c r="F997" s="50">
        <v>-1080</v>
      </c>
    </row>
    <row r="998" spans="1:6" ht="15" thickBot="1" x14ac:dyDescent="0.4">
      <c r="A998" s="26" t="s">
        <v>50</v>
      </c>
      <c r="B998" s="26" t="s">
        <v>78</v>
      </c>
      <c r="C998" s="26">
        <v>405105</v>
      </c>
      <c r="D998" s="26" t="s">
        <v>926</v>
      </c>
      <c r="E998" s="34">
        <v>-6100</v>
      </c>
      <c r="F998" s="50">
        <v>-6100</v>
      </c>
    </row>
    <row r="999" spans="1:6" ht="15" thickBot="1" x14ac:dyDescent="0.4">
      <c r="A999" s="26" t="s">
        <v>50</v>
      </c>
      <c r="B999" s="26" t="s">
        <v>78</v>
      </c>
      <c r="C999" s="26">
        <v>405110</v>
      </c>
      <c r="D999" s="26" t="s">
        <v>927</v>
      </c>
      <c r="E999" s="34">
        <v>-1000</v>
      </c>
      <c r="F999" s="50">
        <v>-1000</v>
      </c>
    </row>
    <row r="1000" spans="1:6" ht="15" thickBot="1" x14ac:dyDescent="0.4">
      <c r="A1000" s="26" t="s">
        <v>50</v>
      </c>
      <c r="B1000" s="26" t="s">
        <v>78</v>
      </c>
      <c r="C1000" s="26">
        <v>405115</v>
      </c>
      <c r="D1000" s="26" t="s">
        <v>928</v>
      </c>
      <c r="E1000" s="34">
        <v>-427545</v>
      </c>
      <c r="F1000" s="50">
        <v>-427545</v>
      </c>
    </row>
    <row r="1001" spans="1:6" ht="15" thickBot="1" x14ac:dyDescent="0.4">
      <c r="A1001" s="26" t="s">
        <v>50</v>
      </c>
      <c r="B1001" s="26" t="s">
        <v>78</v>
      </c>
      <c r="C1001" s="26">
        <v>405120</v>
      </c>
      <c r="D1001" s="26" t="s">
        <v>929</v>
      </c>
      <c r="E1001" s="34">
        <v>-12258</v>
      </c>
      <c r="F1001" s="50">
        <v>-12258</v>
      </c>
    </row>
    <row r="1002" spans="1:6" ht="15" thickBot="1" x14ac:dyDescent="0.4">
      <c r="A1002" s="26" t="s">
        <v>50</v>
      </c>
      <c r="B1002" s="26" t="s">
        <v>78</v>
      </c>
      <c r="C1002" s="26">
        <v>405125</v>
      </c>
      <c r="D1002" s="26" t="s">
        <v>930</v>
      </c>
      <c r="E1002" s="34">
        <v>-182302.78</v>
      </c>
      <c r="F1002" s="50">
        <v>-182302.78</v>
      </c>
    </row>
    <row r="1003" spans="1:6" ht="15" thickBot="1" x14ac:dyDescent="0.4">
      <c r="A1003" s="26" t="s">
        <v>50</v>
      </c>
      <c r="B1003" s="26" t="s">
        <v>78</v>
      </c>
      <c r="C1003" s="26">
        <v>405135</v>
      </c>
      <c r="D1003" s="26" t="s">
        <v>931</v>
      </c>
      <c r="E1003" s="34">
        <v>-74321.460000000006</v>
      </c>
      <c r="F1003" s="50">
        <v>-74321.460000000006</v>
      </c>
    </row>
    <row r="1004" spans="1:6" ht="15" thickBot="1" x14ac:dyDescent="0.4">
      <c r="A1004" s="26" t="s">
        <v>50</v>
      </c>
      <c r="B1004" s="26" t="s">
        <v>78</v>
      </c>
      <c r="C1004" s="26">
        <v>405150</v>
      </c>
      <c r="D1004" s="26" t="s">
        <v>932</v>
      </c>
      <c r="E1004" s="34">
        <v>-186845.05</v>
      </c>
      <c r="F1004" s="50">
        <v>-186845.05</v>
      </c>
    </row>
    <row r="1005" spans="1:6" ht="15" thickBot="1" x14ac:dyDescent="0.4">
      <c r="A1005" s="26" t="s">
        <v>50</v>
      </c>
      <c r="B1005" s="26" t="s">
        <v>78</v>
      </c>
      <c r="C1005" s="26">
        <v>405155</v>
      </c>
      <c r="D1005" s="26" t="s">
        <v>933</v>
      </c>
      <c r="E1005" s="34">
        <v>-837.41</v>
      </c>
      <c r="F1005" s="50">
        <v>-837.41</v>
      </c>
    </row>
    <row r="1006" spans="1:6" ht="15" thickBot="1" x14ac:dyDescent="0.4">
      <c r="A1006" s="26" t="s">
        <v>50</v>
      </c>
      <c r="B1006" s="26" t="s">
        <v>78</v>
      </c>
      <c r="C1006" s="26">
        <v>405160</v>
      </c>
      <c r="D1006" s="26" t="s">
        <v>934</v>
      </c>
      <c r="E1006" s="34">
        <v>-118211.59</v>
      </c>
      <c r="F1006" s="50">
        <v>-118211.59</v>
      </c>
    </row>
    <row r="1007" spans="1:6" ht="15" thickBot="1" x14ac:dyDescent="0.4">
      <c r="A1007" s="26" t="s">
        <v>50</v>
      </c>
      <c r="B1007" s="26" t="s">
        <v>78</v>
      </c>
      <c r="C1007" s="26">
        <v>405170</v>
      </c>
      <c r="D1007" s="26" t="s">
        <v>935</v>
      </c>
      <c r="E1007" s="34">
        <v>-54836</v>
      </c>
      <c r="F1007" s="50">
        <v>-54836</v>
      </c>
    </row>
    <row r="1008" spans="1:6" ht="15" thickBot="1" x14ac:dyDescent="0.4">
      <c r="A1008" s="26" t="s">
        <v>50</v>
      </c>
      <c r="B1008" s="26" t="s">
        <v>78</v>
      </c>
      <c r="C1008" s="26">
        <v>405210</v>
      </c>
      <c r="D1008" s="26" t="s">
        <v>936</v>
      </c>
      <c r="E1008" s="34">
        <v>-688</v>
      </c>
      <c r="F1008" s="50">
        <v>-688</v>
      </c>
    </row>
    <row r="1009" spans="1:6" ht="15" thickBot="1" x14ac:dyDescent="0.4">
      <c r="A1009" s="26" t="s">
        <v>50</v>
      </c>
      <c r="B1009" s="26" t="s">
        <v>78</v>
      </c>
      <c r="C1009" s="26">
        <v>405215</v>
      </c>
      <c r="D1009" s="26" t="s">
        <v>937</v>
      </c>
      <c r="E1009" s="34">
        <v>-7752.6</v>
      </c>
      <c r="F1009" s="50">
        <v>-7752.6</v>
      </c>
    </row>
    <row r="1010" spans="1:6" ht="15" thickBot="1" x14ac:dyDescent="0.4">
      <c r="A1010" s="26" t="s">
        <v>50</v>
      </c>
      <c r="B1010" s="26" t="s">
        <v>78</v>
      </c>
      <c r="C1010" s="26">
        <v>410000</v>
      </c>
      <c r="D1010" s="26" t="s">
        <v>938</v>
      </c>
      <c r="E1010" s="34">
        <v>12389043.310000001</v>
      </c>
      <c r="F1010" s="50">
        <v>12389043.310000001</v>
      </c>
    </row>
    <row r="1011" spans="1:6" ht="15" thickBot="1" x14ac:dyDescent="0.4">
      <c r="A1011" s="26" t="s">
        <v>50</v>
      </c>
      <c r="B1011" s="26" t="s">
        <v>78</v>
      </c>
      <c r="C1011" s="26">
        <v>410005</v>
      </c>
      <c r="D1011" s="26" t="s">
        <v>939</v>
      </c>
      <c r="E1011" s="34">
        <v>-5022791.0599999996</v>
      </c>
      <c r="F1011" s="50">
        <v>-5022791.0599999996</v>
      </c>
    </row>
    <row r="1012" spans="1:6" ht="15" thickBot="1" x14ac:dyDescent="0.4">
      <c r="A1012" s="26" t="s">
        <v>50</v>
      </c>
      <c r="B1012" s="26" t="s">
        <v>78</v>
      </c>
      <c r="C1012" s="26">
        <v>410010</v>
      </c>
      <c r="D1012" s="26" t="s">
        <v>939</v>
      </c>
      <c r="E1012" s="34">
        <v>-81598.490000000005</v>
      </c>
      <c r="F1012" s="50">
        <v>-81598.490000000005</v>
      </c>
    </row>
    <row r="1013" spans="1:6" ht="15" thickBot="1" x14ac:dyDescent="0.4">
      <c r="A1013" s="26" t="s">
        <v>50</v>
      </c>
      <c r="B1013" s="26" t="s">
        <v>78</v>
      </c>
      <c r="C1013" s="26">
        <v>410015</v>
      </c>
      <c r="D1013" s="26" t="s">
        <v>940</v>
      </c>
      <c r="E1013" s="34">
        <v>-279630</v>
      </c>
      <c r="F1013" s="50">
        <v>-279630</v>
      </c>
    </row>
    <row r="1014" spans="1:6" ht="15" thickBot="1" x14ac:dyDescent="0.4">
      <c r="A1014" s="26" t="s">
        <v>50</v>
      </c>
      <c r="B1014" s="26" t="s">
        <v>78</v>
      </c>
      <c r="C1014" s="26">
        <v>410020</v>
      </c>
      <c r="D1014" s="26" t="s">
        <v>940</v>
      </c>
      <c r="E1014" s="34">
        <v>-1185</v>
      </c>
      <c r="F1014" s="50">
        <v>-1185</v>
      </c>
    </row>
    <row r="1015" spans="1:6" ht="15" thickBot="1" x14ac:dyDescent="0.4">
      <c r="A1015" s="26" t="s">
        <v>50</v>
      </c>
      <c r="B1015" s="26" t="s">
        <v>78</v>
      </c>
      <c r="C1015" s="26">
        <v>410025</v>
      </c>
      <c r="D1015" s="26" t="s">
        <v>940</v>
      </c>
      <c r="E1015" s="34">
        <v>-4121716.03</v>
      </c>
      <c r="F1015" s="50">
        <v>-4121716.03</v>
      </c>
    </row>
    <row r="1016" spans="1:6" ht="15" thickBot="1" x14ac:dyDescent="0.4">
      <c r="A1016" s="26" t="s">
        <v>50</v>
      </c>
      <c r="B1016" s="26" t="s">
        <v>78</v>
      </c>
      <c r="C1016" s="26">
        <v>410030</v>
      </c>
      <c r="D1016" s="26" t="s">
        <v>940</v>
      </c>
      <c r="E1016" s="34">
        <v>-1259906.6499999999</v>
      </c>
      <c r="F1016" s="50">
        <v>-1259906.6499999999</v>
      </c>
    </row>
    <row r="1017" spans="1:6" ht="15" thickBot="1" x14ac:dyDescent="0.4">
      <c r="A1017" s="26" t="s">
        <v>50</v>
      </c>
      <c r="B1017" s="26" t="s">
        <v>78</v>
      </c>
      <c r="C1017" s="26">
        <v>410035</v>
      </c>
      <c r="D1017" s="26" t="s">
        <v>940</v>
      </c>
      <c r="E1017" s="34">
        <v>-89082</v>
      </c>
      <c r="F1017" s="50">
        <v>-89082</v>
      </c>
    </row>
    <row r="1018" spans="1:6" ht="15" thickBot="1" x14ac:dyDescent="0.4">
      <c r="A1018" s="26" t="s">
        <v>50</v>
      </c>
      <c r="B1018" s="26" t="s">
        <v>78</v>
      </c>
      <c r="C1018" s="26">
        <v>410040</v>
      </c>
      <c r="D1018" s="26" t="s">
        <v>940</v>
      </c>
      <c r="E1018" s="34">
        <v>-1048</v>
      </c>
      <c r="F1018" s="50">
        <v>-1048</v>
      </c>
    </row>
    <row r="1019" spans="1:6" ht="15" thickBot="1" x14ac:dyDescent="0.4">
      <c r="A1019" s="26" t="s">
        <v>50</v>
      </c>
      <c r="B1019" s="26" t="s">
        <v>78</v>
      </c>
      <c r="C1019" s="26">
        <v>410045</v>
      </c>
      <c r="D1019" s="26" t="s">
        <v>940</v>
      </c>
      <c r="E1019" s="34">
        <v>-2579</v>
      </c>
      <c r="F1019" s="50">
        <v>-2579</v>
      </c>
    </row>
    <row r="1020" spans="1:6" ht="15" thickBot="1" x14ac:dyDescent="0.4">
      <c r="A1020" s="26" t="s">
        <v>50</v>
      </c>
      <c r="B1020" s="26" t="s">
        <v>78</v>
      </c>
      <c r="C1020" s="26">
        <v>410050</v>
      </c>
      <c r="D1020" s="26" t="s">
        <v>940</v>
      </c>
      <c r="E1020" s="34">
        <v>-75030.3</v>
      </c>
      <c r="F1020" s="50">
        <v>-75030.3</v>
      </c>
    </row>
    <row r="1021" spans="1:6" ht="15" thickBot="1" x14ac:dyDescent="0.4">
      <c r="A1021" s="26" t="s">
        <v>50</v>
      </c>
      <c r="B1021" s="26" t="s">
        <v>78</v>
      </c>
      <c r="C1021" s="26">
        <v>410055</v>
      </c>
      <c r="D1021" s="26" t="s">
        <v>941</v>
      </c>
      <c r="E1021" s="34">
        <v>-71029.86</v>
      </c>
      <c r="F1021" s="50">
        <v>-71029.86</v>
      </c>
    </row>
    <row r="1022" spans="1:6" ht="15" thickBot="1" x14ac:dyDescent="0.4">
      <c r="A1022" s="26" t="s">
        <v>50</v>
      </c>
      <c r="B1022" s="26" t="s">
        <v>78</v>
      </c>
      <c r="C1022" s="26">
        <v>410060</v>
      </c>
      <c r="D1022" s="26" t="s">
        <v>942</v>
      </c>
      <c r="E1022" s="34">
        <v>-79563.48</v>
      </c>
      <c r="F1022" s="50">
        <v>-79563.48</v>
      </c>
    </row>
    <row r="1023" spans="1:6" ht="15" thickBot="1" x14ac:dyDescent="0.4">
      <c r="A1023" s="26" t="s">
        <v>50</v>
      </c>
      <c r="B1023" s="26" t="s">
        <v>78</v>
      </c>
      <c r="C1023" s="26">
        <v>410065</v>
      </c>
      <c r="D1023" s="26" t="s">
        <v>943</v>
      </c>
      <c r="E1023" s="34">
        <v>-494634</v>
      </c>
      <c r="F1023" s="50">
        <v>-494634</v>
      </c>
    </row>
    <row r="1024" spans="1:6" ht="15" thickBot="1" x14ac:dyDescent="0.4">
      <c r="A1024" s="26" t="s">
        <v>50</v>
      </c>
      <c r="B1024" s="26" t="s">
        <v>78</v>
      </c>
      <c r="C1024" s="26">
        <v>410070</v>
      </c>
      <c r="D1024" s="26" t="s">
        <v>944</v>
      </c>
      <c r="E1024" s="34">
        <v>-9322.32</v>
      </c>
      <c r="F1024" s="50">
        <v>-9322.32</v>
      </c>
    </row>
    <row r="1025" spans="1:6" ht="15" thickBot="1" x14ac:dyDescent="0.4">
      <c r="A1025" s="26" t="s">
        <v>50</v>
      </c>
      <c r="B1025" s="26" t="s">
        <v>78</v>
      </c>
      <c r="C1025" s="26">
        <v>410075</v>
      </c>
      <c r="D1025" s="26" t="s">
        <v>945</v>
      </c>
      <c r="E1025" s="34">
        <v>-1021649.81</v>
      </c>
      <c r="F1025" s="50">
        <v>-1021649.81</v>
      </c>
    </row>
    <row r="1026" spans="1:6" ht="15" thickBot="1" x14ac:dyDescent="0.4">
      <c r="A1026" s="26" t="s">
        <v>50</v>
      </c>
      <c r="B1026" s="26" t="s">
        <v>78</v>
      </c>
      <c r="C1026" s="26">
        <v>410085</v>
      </c>
      <c r="D1026" s="26" t="s">
        <v>945</v>
      </c>
      <c r="E1026" s="34">
        <v>-36908721.789999999</v>
      </c>
      <c r="F1026" s="50">
        <v>-36908721.789999999</v>
      </c>
    </row>
    <row r="1027" spans="1:6" ht="15" thickBot="1" x14ac:dyDescent="0.4">
      <c r="A1027" s="26" t="s">
        <v>50</v>
      </c>
      <c r="B1027" s="26" t="s">
        <v>78</v>
      </c>
      <c r="C1027" s="26">
        <v>410090</v>
      </c>
      <c r="D1027" s="26" t="s">
        <v>946</v>
      </c>
      <c r="E1027" s="34">
        <v>-13188540</v>
      </c>
      <c r="F1027" s="50">
        <v>-13188540</v>
      </c>
    </row>
    <row r="1028" spans="1:6" ht="15" thickBot="1" x14ac:dyDescent="0.4">
      <c r="A1028" s="26" t="s">
        <v>50</v>
      </c>
      <c r="B1028" s="26" t="s">
        <v>78</v>
      </c>
      <c r="C1028" s="26">
        <v>410095</v>
      </c>
      <c r="D1028" s="26" t="s">
        <v>946</v>
      </c>
      <c r="E1028" s="34">
        <v>-125783.64</v>
      </c>
      <c r="F1028" s="50">
        <v>-125783.64</v>
      </c>
    </row>
    <row r="1029" spans="1:6" ht="15" thickBot="1" x14ac:dyDescent="0.4">
      <c r="A1029" s="26" t="s">
        <v>50</v>
      </c>
      <c r="B1029" s="26" t="s">
        <v>78</v>
      </c>
      <c r="C1029" s="26">
        <v>410100</v>
      </c>
      <c r="D1029" s="26" t="s">
        <v>940</v>
      </c>
      <c r="E1029" s="34">
        <v>-168191</v>
      </c>
      <c r="F1029" s="50">
        <v>-168191</v>
      </c>
    </row>
    <row r="1030" spans="1:6" ht="15" thickBot="1" x14ac:dyDescent="0.4">
      <c r="A1030" s="26" t="s">
        <v>50</v>
      </c>
      <c r="B1030" s="26" t="s">
        <v>78</v>
      </c>
      <c r="C1030" s="26">
        <v>410105</v>
      </c>
      <c r="D1030" s="26" t="s">
        <v>947</v>
      </c>
      <c r="E1030" s="34">
        <v>-190913.77</v>
      </c>
      <c r="F1030" s="50">
        <v>-190913.77</v>
      </c>
    </row>
    <row r="1031" spans="1:6" ht="15" thickBot="1" x14ac:dyDescent="0.4">
      <c r="A1031" s="26" t="s">
        <v>50</v>
      </c>
      <c r="B1031" s="26" t="s">
        <v>78</v>
      </c>
      <c r="C1031" s="26">
        <v>410110</v>
      </c>
      <c r="D1031" s="26" t="s">
        <v>940</v>
      </c>
      <c r="E1031" s="34">
        <v>-12414.84</v>
      </c>
      <c r="F1031" s="50">
        <v>-12414.84</v>
      </c>
    </row>
    <row r="1032" spans="1:6" ht="15" thickBot="1" x14ac:dyDescent="0.4">
      <c r="A1032" s="26" t="s">
        <v>50</v>
      </c>
      <c r="B1032" s="26" t="s">
        <v>78</v>
      </c>
      <c r="C1032" s="26">
        <v>410115</v>
      </c>
      <c r="D1032" s="26" t="s">
        <v>948</v>
      </c>
      <c r="E1032" s="34">
        <v>-24831.45</v>
      </c>
      <c r="F1032" s="50">
        <v>-24831.45</v>
      </c>
    </row>
    <row r="1033" spans="1:6" ht="15" thickBot="1" x14ac:dyDescent="0.4">
      <c r="A1033" s="26" t="s">
        <v>50</v>
      </c>
      <c r="B1033" s="26" t="s">
        <v>78</v>
      </c>
      <c r="C1033" s="26">
        <v>410120</v>
      </c>
      <c r="D1033" s="26" t="s">
        <v>949</v>
      </c>
      <c r="E1033" s="34">
        <v>-9793.3700000000008</v>
      </c>
      <c r="F1033" s="50">
        <v>-9793.3700000000008</v>
      </c>
    </row>
    <row r="1034" spans="1:6" ht="15" thickBot="1" x14ac:dyDescent="0.4">
      <c r="A1034" s="26" t="s">
        <v>50</v>
      </c>
      <c r="B1034" s="26" t="s">
        <v>78</v>
      </c>
      <c r="C1034" s="26">
        <v>410135</v>
      </c>
      <c r="D1034" s="26" t="s">
        <v>950</v>
      </c>
      <c r="E1034" s="34">
        <v>-2787684.19</v>
      </c>
      <c r="F1034" s="50">
        <v>-2787684.19</v>
      </c>
    </row>
    <row r="1035" spans="1:6" ht="15" thickBot="1" x14ac:dyDescent="0.4">
      <c r="A1035" s="26" t="s">
        <v>50</v>
      </c>
      <c r="B1035" s="26" t="s">
        <v>78</v>
      </c>
      <c r="C1035" s="26">
        <v>410140</v>
      </c>
      <c r="D1035" s="26" t="s">
        <v>951</v>
      </c>
      <c r="E1035" s="34">
        <v>-1738844.15</v>
      </c>
      <c r="F1035" s="50">
        <v>-1738844.15</v>
      </c>
    </row>
    <row r="1036" spans="1:6" ht="15" thickBot="1" x14ac:dyDescent="0.4">
      <c r="A1036" s="26" t="s">
        <v>50</v>
      </c>
      <c r="B1036" s="26" t="s">
        <v>78</v>
      </c>
      <c r="C1036" s="26">
        <v>410145</v>
      </c>
      <c r="D1036" s="26" t="s">
        <v>952</v>
      </c>
      <c r="E1036" s="34">
        <v>-87501.88</v>
      </c>
      <c r="F1036" s="50">
        <v>-87501.88</v>
      </c>
    </row>
    <row r="1037" spans="1:6" ht="15" thickBot="1" x14ac:dyDescent="0.4">
      <c r="A1037" s="26" t="s">
        <v>50</v>
      </c>
      <c r="B1037" s="26" t="s">
        <v>78</v>
      </c>
      <c r="C1037" s="26">
        <v>410150</v>
      </c>
      <c r="D1037" s="26" t="s">
        <v>953</v>
      </c>
      <c r="E1037" s="34">
        <v>-52807.09</v>
      </c>
      <c r="F1037" s="50">
        <v>-52807.09</v>
      </c>
    </row>
    <row r="1038" spans="1:6" ht="15" thickBot="1" x14ac:dyDescent="0.4">
      <c r="A1038" s="26" t="s">
        <v>50</v>
      </c>
      <c r="B1038" s="26" t="s">
        <v>78</v>
      </c>
      <c r="C1038" s="26">
        <v>410190</v>
      </c>
      <c r="D1038" s="26" t="s">
        <v>954</v>
      </c>
      <c r="E1038" s="34">
        <v>-58731.96</v>
      </c>
      <c r="F1038" s="50">
        <v>-58731.96</v>
      </c>
    </row>
    <row r="1039" spans="1:6" ht="15" thickBot="1" x14ac:dyDescent="0.4">
      <c r="A1039" s="26" t="s">
        <v>50</v>
      </c>
      <c r="B1039" s="26" t="s">
        <v>78</v>
      </c>
      <c r="C1039" s="26">
        <v>500000</v>
      </c>
      <c r="D1039" s="26" t="s">
        <v>955</v>
      </c>
      <c r="E1039" s="34">
        <v>131.30000000000001</v>
      </c>
      <c r="F1039" s="50">
        <v>131.30000000000001</v>
      </c>
    </row>
    <row r="1040" spans="1:6" ht="15" thickBot="1" x14ac:dyDescent="0.4">
      <c r="A1040" s="26" t="s">
        <v>50</v>
      </c>
      <c r="B1040" s="26" t="s">
        <v>78</v>
      </c>
      <c r="C1040" s="26">
        <v>500010</v>
      </c>
      <c r="D1040" s="26" t="s">
        <v>956</v>
      </c>
      <c r="E1040" s="34">
        <v>0</v>
      </c>
      <c r="F1040" s="50">
        <v>0</v>
      </c>
    </row>
    <row r="1041" spans="1:6" ht="15" thickBot="1" x14ac:dyDescent="0.4">
      <c r="A1041" s="26" t="s">
        <v>50</v>
      </c>
      <c r="B1041" s="26" t="s">
        <v>78</v>
      </c>
      <c r="C1041" s="26">
        <v>500015</v>
      </c>
      <c r="D1041" s="26" t="s">
        <v>957</v>
      </c>
      <c r="E1041" s="34">
        <v>65502013.060000002</v>
      </c>
      <c r="F1041" s="50">
        <v>65502013.060000002</v>
      </c>
    </row>
    <row r="1042" spans="1:6" ht="15" thickBot="1" x14ac:dyDescent="0.4">
      <c r="A1042" s="26" t="s">
        <v>50</v>
      </c>
      <c r="B1042" s="26" t="s">
        <v>78</v>
      </c>
      <c r="C1042" s="26">
        <v>500020</v>
      </c>
      <c r="D1042" s="26" t="s">
        <v>958</v>
      </c>
      <c r="E1042" s="34">
        <v>13054998.130000001</v>
      </c>
      <c r="F1042" s="50">
        <v>13054998.130000001</v>
      </c>
    </row>
    <row r="1043" spans="1:6" ht="15" thickBot="1" x14ac:dyDescent="0.4">
      <c r="A1043" s="26" t="s">
        <v>50</v>
      </c>
      <c r="B1043" s="26" t="s">
        <v>78</v>
      </c>
      <c r="C1043" s="26">
        <v>500025</v>
      </c>
      <c r="D1043" s="26" t="s">
        <v>959</v>
      </c>
      <c r="E1043" s="34">
        <v>2931968.21</v>
      </c>
      <c r="F1043" s="50">
        <v>2931968.21</v>
      </c>
    </row>
    <row r="1044" spans="1:6" ht="15" thickBot="1" x14ac:dyDescent="0.4">
      <c r="A1044" s="26" t="s">
        <v>50</v>
      </c>
      <c r="B1044" s="26" t="s">
        <v>78</v>
      </c>
      <c r="C1044" s="26">
        <v>500030</v>
      </c>
      <c r="D1044" s="26" t="s">
        <v>960</v>
      </c>
      <c r="E1044" s="34">
        <v>78491.990000000005</v>
      </c>
      <c r="F1044" s="50">
        <v>78491.990000000005</v>
      </c>
    </row>
    <row r="1045" spans="1:6" ht="15" thickBot="1" x14ac:dyDescent="0.4">
      <c r="A1045" s="26" t="s">
        <v>50</v>
      </c>
      <c r="B1045" s="26" t="s">
        <v>78</v>
      </c>
      <c r="C1045" s="26">
        <v>500035</v>
      </c>
      <c r="D1045" s="26" t="s">
        <v>960</v>
      </c>
      <c r="E1045" s="34">
        <v>-7914772.2800000003</v>
      </c>
      <c r="F1045" s="50">
        <v>-7914772.2800000003</v>
      </c>
    </row>
    <row r="1046" spans="1:6" ht="15" thickBot="1" x14ac:dyDescent="0.4">
      <c r="A1046" s="26" t="s">
        <v>50</v>
      </c>
      <c r="B1046" s="26" t="s">
        <v>78</v>
      </c>
      <c r="C1046" s="26">
        <v>500040</v>
      </c>
      <c r="D1046" s="26" t="s">
        <v>961</v>
      </c>
      <c r="E1046" s="34">
        <v>278114.96000000002</v>
      </c>
      <c r="F1046" s="50">
        <v>278114.96000000002</v>
      </c>
    </row>
    <row r="1047" spans="1:6" ht="15" thickBot="1" x14ac:dyDescent="0.4">
      <c r="A1047" s="26" t="s">
        <v>50</v>
      </c>
      <c r="B1047" s="26" t="s">
        <v>78</v>
      </c>
      <c r="C1047" s="26">
        <v>500045</v>
      </c>
      <c r="D1047" s="26" t="s">
        <v>961</v>
      </c>
      <c r="E1047" s="34">
        <v>422616617.06999999</v>
      </c>
      <c r="F1047" s="50">
        <v>422616617.06999999</v>
      </c>
    </row>
    <row r="1048" spans="1:6" ht="15" thickBot="1" x14ac:dyDescent="0.4">
      <c r="A1048" s="26" t="s">
        <v>50</v>
      </c>
      <c r="B1048" s="26" t="s">
        <v>78</v>
      </c>
      <c r="C1048" s="26">
        <v>500050</v>
      </c>
      <c r="D1048" s="26" t="s">
        <v>960</v>
      </c>
      <c r="E1048" s="34">
        <v>-58425140.310000002</v>
      </c>
      <c r="F1048" s="50">
        <v>-58425140.310000002</v>
      </c>
    </row>
    <row r="1049" spans="1:6" ht="15" thickBot="1" x14ac:dyDescent="0.4">
      <c r="A1049" s="26" t="s">
        <v>50</v>
      </c>
      <c r="B1049" s="26" t="s">
        <v>78</v>
      </c>
      <c r="C1049" s="26">
        <v>500055</v>
      </c>
      <c r="D1049" s="26" t="s">
        <v>960</v>
      </c>
      <c r="E1049" s="34">
        <v>-5796213.6600000001</v>
      </c>
      <c r="F1049" s="50">
        <v>-5796213.6600000001</v>
      </c>
    </row>
    <row r="1050" spans="1:6" ht="15" thickBot="1" x14ac:dyDescent="0.4">
      <c r="A1050" s="26" t="s">
        <v>50</v>
      </c>
      <c r="B1050" s="26" t="s">
        <v>78</v>
      </c>
      <c r="C1050" s="26">
        <v>500060</v>
      </c>
      <c r="D1050" s="26" t="s">
        <v>962</v>
      </c>
      <c r="E1050" s="34">
        <v>1021649.81</v>
      </c>
      <c r="F1050" s="50">
        <v>1021649.81</v>
      </c>
    </row>
    <row r="1051" spans="1:6" ht="15" thickBot="1" x14ac:dyDescent="0.4">
      <c r="A1051" s="26" t="s">
        <v>50</v>
      </c>
      <c r="B1051" s="26" t="s">
        <v>78</v>
      </c>
      <c r="C1051" s="26">
        <v>500065</v>
      </c>
      <c r="D1051" s="26" t="s">
        <v>963</v>
      </c>
      <c r="E1051" s="34">
        <v>-4219404.45</v>
      </c>
      <c r="F1051" s="50">
        <v>-4219404.45</v>
      </c>
    </row>
    <row r="1052" spans="1:6" ht="15" thickBot="1" x14ac:dyDescent="0.4">
      <c r="A1052" s="26" t="s">
        <v>50</v>
      </c>
      <c r="B1052" s="26" t="s">
        <v>78</v>
      </c>
      <c r="C1052" s="26">
        <v>500070</v>
      </c>
      <c r="D1052" s="26" t="s">
        <v>963</v>
      </c>
      <c r="E1052" s="34">
        <v>0</v>
      </c>
      <c r="F1052" s="50">
        <v>0</v>
      </c>
    </row>
    <row r="1053" spans="1:6" ht="15" thickBot="1" x14ac:dyDescent="0.4">
      <c r="A1053" s="26" t="s">
        <v>50</v>
      </c>
      <c r="B1053" s="26" t="s">
        <v>78</v>
      </c>
      <c r="C1053" s="26">
        <v>500075</v>
      </c>
      <c r="D1053" s="26" t="s">
        <v>963</v>
      </c>
      <c r="E1053" s="34">
        <v>0</v>
      </c>
      <c r="F1053" s="50">
        <v>0</v>
      </c>
    </row>
    <row r="1054" spans="1:6" ht="15" thickBot="1" x14ac:dyDescent="0.4">
      <c r="A1054" s="26" t="s">
        <v>50</v>
      </c>
      <c r="B1054" s="26" t="s">
        <v>78</v>
      </c>
      <c r="C1054" s="26">
        <v>500080</v>
      </c>
      <c r="D1054" s="26" t="s">
        <v>963</v>
      </c>
      <c r="E1054" s="34">
        <v>-210525</v>
      </c>
      <c r="F1054" s="50">
        <v>-210525</v>
      </c>
    </row>
    <row r="1055" spans="1:6" ht="15" thickBot="1" x14ac:dyDescent="0.4">
      <c r="A1055" s="26" t="s">
        <v>50</v>
      </c>
      <c r="B1055" s="26" t="s">
        <v>78</v>
      </c>
      <c r="C1055" s="26">
        <v>500085</v>
      </c>
      <c r="D1055" s="26" t="s">
        <v>964</v>
      </c>
      <c r="E1055" s="34">
        <v>-4378426.4000000004</v>
      </c>
      <c r="F1055" s="50">
        <v>-4378426.4000000004</v>
      </c>
    </row>
    <row r="1056" spans="1:6" ht="15" thickBot="1" x14ac:dyDescent="0.4">
      <c r="A1056" s="26" t="s">
        <v>50</v>
      </c>
      <c r="B1056" s="26" t="s">
        <v>78</v>
      </c>
      <c r="C1056" s="26">
        <v>500090</v>
      </c>
      <c r="D1056" s="26" t="s">
        <v>964</v>
      </c>
      <c r="E1056" s="34">
        <v>-994973.65</v>
      </c>
      <c r="F1056" s="50">
        <v>-994973.65</v>
      </c>
    </row>
    <row r="1057" spans="1:6" ht="15" thickBot="1" x14ac:dyDescent="0.4">
      <c r="A1057" s="26" t="s">
        <v>50</v>
      </c>
      <c r="B1057" s="26" t="s">
        <v>78</v>
      </c>
      <c r="C1057" s="26">
        <v>500095</v>
      </c>
      <c r="D1057" s="26" t="s">
        <v>965</v>
      </c>
      <c r="E1057" s="34">
        <v>2605477.35</v>
      </c>
      <c r="F1057" s="50">
        <v>2605477.35</v>
      </c>
    </row>
    <row r="1058" spans="1:6" ht="15" thickBot="1" x14ac:dyDescent="0.4">
      <c r="A1058" s="26" t="s">
        <v>50</v>
      </c>
      <c r="B1058" s="26" t="s">
        <v>78</v>
      </c>
      <c r="C1058" s="26">
        <v>500100</v>
      </c>
      <c r="D1058" s="26" t="s">
        <v>965</v>
      </c>
      <c r="E1058" s="34">
        <v>558784.88</v>
      </c>
      <c r="F1058" s="50">
        <v>558784.88</v>
      </c>
    </row>
    <row r="1059" spans="1:6" ht="15" thickBot="1" x14ac:dyDescent="0.4">
      <c r="A1059" s="26" t="s">
        <v>50</v>
      </c>
      <c r="B1059" s="26" t="s">
        <v>78</v>
      </c>
      <c r="C1059" s="26">
        <v>500105</v>
      </c>
      <c r="D1059" s="26" t="s">
        <v>966</v>
      </c>
      <c r="E1059" s="34">
        <v>-1198364.04</v>
      </c>
      <c r="F1059" s="50">
        <v>-1198364.04</v>
      </c>
    </row>
    <row r="1060" spans="1:6" ht="15" thickBot="1" x14ac:dyDescent="0.4">
      <c r="A1060" s="26" t="s">
        <v>50</v>
      </c>
      <c r="B1060" s="26" t="s">
        <v>78</v>
      </c>
      <c r="C1060" s="26">
        <v>500110</v>
      </c>
      <c r="D1060" s="26" t="s">
        <v>967</v>
      </c>
      <c r="E1060" s="34">
        <v>44639997.649999999</v>
      </c>
      <c r="F1060" s="50">
        <v>44639997.649999999</v>
      </c>
    </row>
    <row r="1061" spans="1:6" ht="15" thickBot="1" x14ac:dyDescent="0.4">
      <c r="A1061" s="26" t="s">
        <v>50</v>
      </c>
      <c r="B1061" s="26" t="s">
        <v>78</v>
      </c>
      <c r="C1061" s="26">
        <v>500115</v>
      </c>
      <c r="D1061" s="26" t="s">
        <v>968</v>
      </c>
      <c r="E1061" s="34">
        <v>79</v>
      </c>
      <c r="F1061" s="50">
        <v>79</v>
      </c>
    </row>
    <row r="1062" spans="1:6" ht="15" thickBot="1" x14ac:dyDescent="0.4">
      <c r="A1062" s="26" t="s">
        <v>50</v>
      </c>
      <c r="B1062" s="26" t="s">
        <v>78</v>
      </c>
      <c r="C1062" s="26">
        <v>500125</v>
      </c>
      <c r="D1062" s="26" t="s">
        <v>969</v>
      </c>
      <c r="E1062" s="34">
        <v>0.05</v>
      </c>
      <c r="F1062" s="50">
        <v>0.05</v>
      </c>
    </row>
    <row r="1063" spans="1:6" ht="15" thickBot="1" x14ac:dyDescent="0.4">
      <c r="A1063" s="26" t="s">
        <v>50</v>
      </c>
      <c r="B1063" s="26" t="s">
        <v>78</v>
      </c>
      <c r="C1063" s="26">
        <v>500130</v>
      </c>
      <c r="D1063" s="26" t="s">
        <v>969</v>
      </c>
      <c r="E1063" s="34">
        <v>-7220115.5700000003</v>
      </c>
      <c r="F1063" s="50">
        <v>-7220115.5700000003</v>
      </c>
    </row>
    <row r="1064" spans="1:6" ht="15" thickBot="1" x14ac:dyDescent="0.4">
      <c r="A1064" s="26" t="s">
        <v>50</v>
      </c>
      <c r="B1064" s="26" t="s">
        <v>78</v>
      </c>
      <c r="C1064" s="26">
        <v>500135</v>
      </c>
      <c r="D1064" s="26" t="s">
        <v>969</v>
      </c>
      <c r="E1064" s="34">
        <v>-57229831.280000001</v>
      </c>
      <c r="F1064" s="50">
        <v>-57229831.280000001</v>
      </c>
    </row>
    <row r="1065" spans="1:6" ht="15" thickBot="1" x14ac:dyDescent="0.4">
      <c r="A1065" s="26" t="s">
        <v>50</v>
      </c>
      <c r="B1065" s="26" t="s">
        <v>78</v>
      </c>
      <c r="C1065" s="26">
        <v>500140</v>
      </c>
      <c r="D1065" s="26" t="s">
        <v>969</v>
      </c>
      <c r="E1065" s="34">
        <v>6264827.5899999999</v>
      </c>
      <c r="F1065" s="50">
        <v>6264827.5899999999</v>
      </c>
    </row>
    <row r="1066" spans="1:6" ht="15" thickBot="1" x14ac:dyDescent="0.4">
      <c r="A1066" s="26" t="s">
        <v>50</v>
      </c>
      <c r="B1066" s="26" t="s">
        <v>78</v>
      </c>
      <c r="C1066" s="26">
        <v>500145</v>
      </c>
      <c r="D1066" s="26" t="s">
        <v>969</v>
      </c>
      <c r="E1066" s="34">
        <v>34171583.159999996</v>
      </c>
      <c r="F1066" s="50">
        <v>34171583.159999996</v>
      </c>
    </row>
    <row r="1067" spans="1:6" ht="15" thickBot="1" x14ac:dyDescent="0.4">
      <c r="A1067" s="26" t="s">
        <v>50</v>
      </c>
      <c r="B1067" s="26" t="s">
        <v>78</v>
      </c>
      <c r="C1067" s="26">
        <v>500150</v>
      </c>
      <c r="D1067" s="26" t="s">
        <v>970</v>
      </c>
      <c r="E1067" s="34">
        <v>-297258.86</v>
      </c>
      <c r="F1067" s="50">
        <v>-297258.86</v>
      </c>
    </row>
    <row r="1068" spans="1:6" ht="15" thickBot="1" x14ac:dyDescent="0.4">
      <c r="A1068" s="26" t="s">
        <v>50</v>
      </c>
      <c r="B1068" s="26" t="s">
        <v>78</v>
      </c>
      <c r="C1068" s="26">
        <v>500155</v>
      </c>
      <c r="D1068" s="26" t="s">
        <v>971</v>
      </c>
      <c r="E1068" s="34">
        <v>-629501.99</v>
      </c>
      <c r="F1068" s="50">
        <v>-629501.99</v>
      </c>
    </row>
    <row r="1069" spans="1:6" ht="15" thickBot="1" x14ac:dyDescent="0.4">
      <c r="A1069" s="26" t="s">
        <v>50</v>
      </c>
      <c r="B1069" s="26" t="s">
        <v>78</v>
      </c>
      <c r="C1069" s="26">
        <v>500165</v>
      </c>
      <c r="D1069" s="26" t="s">
        <v>972</v>
      </c>
      <c r="E1069" s="34">
        <v>107649.63</v>
      </c>
      <c r="F1069" s="50">
        <v>107649.63</v>
      </c>
    </row>
    <row r="1070" spans="1:6" ht="15" thickBot="1" x14ac:dyDescent="0.4">
      <c r="A1070" s="26" t="s">
        <v>50</v>
      </c>
      <c r="B1070" s="26" t="s">
        <v>78</v>
      </c>
      <c r="C1070" s="26">
        <v>500170</v>
      </c>
      <c r="D1070" s="26" t="s">
        <v>973</v>
      </c>
      <c r="E1070" s="34">
        <v>-16102845.369999999</v>
      </c>
      <c r="F1070" s="50">
        <v>-16102845.369999999</v>
      </c>
    </row>
    <row r="1071" spans="1:6" ht="15" thickBot="1" x14ac:dyDescent="0.4">
      <c r="A1071" s="26" t="s">
        <v>50</v>
      </c>
      <c r="B1071" s="26" t="s">
        <v>78</v>
      </c>
      <c r="C1071" s="26">
        <v>500175</v>
      </c>
      <c r="D1071" s="26" t="s">
        <v>974</v>
      </c>
      <c r="E1071" s="34">
        <v>19279.28</v>
      </c>
      <c r="F1071" s="50">
        <v>19279.28</v>
      </c>
    </row>
    <row r="1072" spans="1:6" ht="15" thickBot="1" x14ac:dyDescent="0.4">
      <c r="A1072" s="26" t="s">
        <v>50</v>
      </c>
      <c r="B1072" s="26" t="s">
        <v>78</v>
      </c>
      <c r="C1072" s="26">
        <v>600100</v>
      </c>
      <c r="D1072" s="26" t="s">
        <v>975</v>
      </c>
      <c r="E1072" s="34">
        <v>61348091.159999996</v>
      </c>
      <c r="F1072" s="50">
        <v>61348091.159999996</v>
      </c>
    </row>
    <row r="1073" spans="1:6" ht="15" thickBot="1" x14ac:dyDescent="0.4">
      <c r="A1073" s="26" t="s">
        <v>50</v>
      </c>
      <c r="B1073" s="26" t="s">
        <v>78</v>
      </c>
      <c r="C1073" s="26">
        <v>600106</v>
      </c>
      <c r="D1073" s="26" t="s">
        <v>976</v>
      </c>
      <c r="E1073" s="34">
        <v>203.61</v>
      </c>
      <c r="F1073" s="50">
        <v>203.61</v>
      </c>
    </row>
    <row r="1074" spans="1:6" ht="15" thickBot="1" x14ac:dyDescent="0.4">
      <c r="A1074" s="26" t="s">
        <v>50</v>
      </c>
      <c r="B1074" s="26" t="s">
        <v>78</v>
      </c>
      <c r="C1074" s="26">
        <v>600200</v>
      </c>
      <c r="D1074" s="26" t="s">
        <v>977</v>
      </c>
      <c r="E1074" s="34">
        <v>0</v>
      </c>
      <c r="F1074" s="50">
        <v>0</v>
      </c>
    </row>
    <row r="1075" spans="1:6" ht="15" thickBot="1" x14ac:dyDescent="0.4">
      <c r="A1075" s="26" t="s">
        <v>50</v>
      </c>
      <c r="B1075" s="26" t="s">
        <v>78</v>
      </c>
      <c r="C1075" s="26">
        <v>600300</v>
      </c>
      <c r="D1075" s="26" t="s">
        <v>978</v>
      </c>
      <c r="E1075" s="34">
        <v>0</v>
      </c>
      <c r="F1075" s="50">
        <v>0</v>
      </c>
    </row>
    <row r="1076" spans="1:6" ht="15" thickBot="1" x14ac:dyDescent="0.4">
      <c r="A1076" s="26" t="s">
        <v>50</v>
      </c>
      <c r="B1076" s="26" t="s">
        <v>78</v>
      </c>
      <c r="C1076" s="26">
        <v>600301</v>
      </c>
      <c r="D1076" s="26" t="s">
        <v>2882</v>
      </c>
      <c r="E1076" s="34">
        <v>1654716.55</v>
      </c>
      <c r="F1076" s="50">
        <v>1654716.55</v>
      </c>
    </row>
    <row r="1077" spans="1:6" ht="15" thickBot="1" x14ac:dyDescent="0.4">
      <c r="A1077" s="26" t="s">
        <v>50</v>
      </c>
      <c r="B1077" s="26" t="s">
        <v>78</v>
      </c>
      <c r="C1077" s="26">
        <v>600305</v>
      </c>
      <c r="D1077" s="26" t="s">
        <v>2883</v>
      </c>
      <c r="E1077" s="34">
        <v>41022345.939999998</v>
      </c>
      <c r="F1077" s="50">
        <v>41022345.939999998</v>
      </c>
    </row>
    <row r="1078" spans="1:6" ht="15" thickBot="1" x14ac:dyDescent="0.4">
      <c r="A1078" s="26" t="s">
        <v>50</v>
      </c>
      <c r="B1078" s="26" t="s">
        <v>78</v>
      </c>
      <c r="C1078" s="26">
        <v>600306</v>
      </c>
      <c r="D1078" s="26" t="s">
        <v>2884</v>
      </c>
      <c r="E1078" s="34">
        <v>4291230.2</v>
      </c>
      <c r="F1078" s="50">
        <v>4291230.2</v>
      </c>
    </row>
    <row r="1079" spans="1:6" ht="15" thickBot="1" x14ac:dyDescent="0.4">
      <c r="A1079" s="26" t="s">
        <v>50</v>
      </c>
      <c r="B1079" s="26" t="s">
        <v>78</v>
      </c>
      <c r="C1079" s="26">
        <v>600307</v>
      </c>
      <c r="D1079" s="26" t="s">
        <v>979</v>
      </c>
      <c r="E1079" s="34">
        <v>908644.38</v>
      </c>
      <c r="F1079" s="50">
        <v>908644.38</v>
      </c>
    </row>
    <row r="1080" spans="1:6" ht="15" thickBot="1" x14ac:dyDescent="0.4">
      <c r="A1080" s="26" t="s">
        <v>50</v>
      </c>
      <c r="B1080" s="26" t="s">
        <v>78</v>
      </c>
      <c r="C1080" s="26">
        <v>600400</v>
      </c>
      <c r="D1080" s="26" t="s">
        <v>980</v>
      </c>
      <c r="E1080" s="34">
        <v>197946.11</v>
      </c>
      <c r="F1080" s="50">
        <v>197946.11</v>
      </c>
    </row>
    <row r="1081" spans="1:6" ht="15" thickBot="1" x14ac:dyDescent="0.4">
      <c r="A1081" s="26" t="s">
        <v>50</v>
      </c>
      <c r="B1081" s="26" t="s">
        <v>78</v>
      </c>
      <c r="C1081" s="26">
        <v>600500</v>
      </c>
      <c r="D1081" s="26" t="s">
        <v>981</v>
      </c>
      <c r="E1081" s="34">
        <v>16596358.74</v>
      </c>
      <c r="F1081" s="50">
        <v>16596358.74</v>
      </c>
    </row>
    <row r="1082" spans="1:6" ht="15" thickBot="1" x14ac:dyDescent="0.4">
      <c r="A1082" s="26" t="s">
        <v>50</v>
      </c>
      <c r="B1082" s="26" t="s">
        <v>78</v>
      </c>
      <c r="C1082" s="26">
        <v>600700</v>
      </c>
      <c r="D1082" s="26" t="s">
        <v>982</v>
      </c>
      <c r="E1082" s="34">
        <v>1176.05</v>
      </c>
      <c r="F1082" s="50">
        <v>1176.05</v>
      </c>
    </row>
    <row r="1083" spans="1:6" ht="15" thickBot="1" x14ac:dyDescent="0.4">
      <c r="A1083" s="26" t="s">
        <v>50</v>
      </c>
      <c r="B1083" s="26" t="s">
        <v>78</v>
      </c>
      <c r="C1083" s="26">
        <v>600800</v>
      </c>
      <c r="D1083" s="26" t="s">
        <v>983</v>
      </c>
      <c r="E1083" s="34">
        <v>65948.600000000006</v>
      </c>
      <c r="F1083" s="50">
        <v>65948.600000000006</v>
      </c>
    </row>
    <row r="1084" spans="1:6" ht="15" thickBot="1" x14ac:dyDescent="0.4">
      <c r="A1084" s="26" t="s">
        <v>50</v>
      </c>
      <c r="B1084" s="26" t="s">
        <v>78</v>
      </c>
      <c r="C1084" s="26">
        <v>600900</v>
      </c>
      <c r="D1084" s="26" t="s">
        <v>984</v>
      </c>
      <c r="E1084" s="34">
        <v>15657473.34</v>
      </c>
      <c r="F1084" s="50">
        <v>15657473.34</v>
      </c>
    </row>
    <row r="1085" spans="1:6" ht="15" thickBot="1" x14ac:dyDescent="0.4">
      <c r="A1085" s="26" t="s">
        <v>50</v>
      </c>
      <c r="B1085" s="26" t="s">
        <v>78</v>
      </c>
      <c r="C1085" s="26">
        <v>601000</v>
      </c>
      <c r="D1085" s="26" t="s">
        <v>985</v>
      </c>
      <c r="E1085" s="34">
        <v>57139112.090000004</v>
      </c>
      <c r="F1085" s="50">
        <v>57139112.090000004</v>
      </c>
    </row>
    <row r="1086" spans="1:6" ht="15" thickBot="1" x14ac:dyDescent="0.4">
      <c r="A1086" s="26" t="s">
        <v>50</v>
      </c>
      <c r="B1086" s="26" t="s">
        <v>78</v>
      </c>
      <c r="C1086" s="26">
        <v>601001</v>
      </c>
      <c r="D1086" s="26" t="s">
        <v>986</v>
      </c>
      <c r="E1086" s="34">
        <v>50.31</v>
      </c>
      <c r="F1086" s="50">
        <v>50.31</v>
      </c>
    </row>
    <row r="1087" spans="1:6" ht="15" thickBot="1" x14ac:dyDescent="0.4">
      <c r="A1087" s="26" t="s">
        <v>50</v>
      </c>
      <c r="B1087" s="26" t="s">
        <v>78</v>
      </c>
      <c r="C1087" s="26">
        <v>601003</v>
      </c>
      <c r="D1087" s="26" t="s">
        <v>987</v>
      </c>
      <c r="E1087" s="34">
        <v>7106433.2599999998</v>
      </c>
      <c r="F1087" s="50">
        <v>7106433.2599999998</v>
      </c>
    </row>
    <row r="1088" spans="1:6" ht="15" thickBot="1" x14ac:dyDescent="0.4">
      <c r="A1088" s="26" t="s">
        <v>50</v>
      </c>
      <c r="B1088" s="26" t="s">
        <v>78</v>
      </c>
      <c r="C1088" s="26">
        <v>601005</v>
      </c>
      <c r="D1088" s="26" t="s">
        <v>988</v>
      </c>
      <c r="E1088" s="34">
        <v>1465995.64</v>
      </c>
      <c r="F1088" s="50">
        <v>1465995.64</v>
      </c>
    </row>
    <row r="1089" spans="1:6" ht="15" thickBot="1" x14ac:dyDescent="0.4">
      <c r="A1089" s="26" t="s">
        <v>50</v>
      </c>
      <c r="B1089" s="26" t="s">
        <v>78</v>
      </c>
      <c r="C1089" s="26">
        <v>601100</v>
      </c>
      <c r="D1089" s="26" t="s">
        <v>989</v>
      </c>
      <c r="E1089" s="34">
        <v>1089285.8</v>
      </c>
      <c r="F1089" s="50">
        <v>1089285.8</v>
      </c>
    </row>
    <row r="1090" spans="1:6" ht="15" thickBot="1" x14ac:dyDescent="0.4">
      <c r="A1090" s="26" t="s">
        <v>50</v>
      </c>
      <c r="B1090" s="26" t="s">
        <v>78</v>
      </c>
      <c r="C1090" s="26">
        <v>601200</v>
      </c>
      <c r="D1090" s="26" t="s">
        <v>990</v>
      </c>
      <c r="E1090" s="34">
        <v>37500</v>
      </c>
      <c r="F1090" s="50">
        <v>37500</v>
      </c>
    </row>
    <row r="1091" spans="1:6" ht="15" thickBot="1" x14ac:dyDescent="0.4">
      <c r="A1091" s="26" t="s">
        <v>50</v>
      </c>
      <c r="B1091" s="26" t="s">
        <v>78</v>
      </c>
      <c r="C1091" s="26">
        <v>601300</v>
      </c>
      <c r="D1091" s="26" t="s">
        <v>991</v>
      </c>
      <c r="E1091" s="34">
        <v>345589.64</v>
      </c>
      <c r="F1091" s="50">
        <v>345589.64</v>
      </c>
    </row>
    <row r="1092" spans="1:6" ht="15" thickBot="1" x14ac:dyDescent="0.4">
      <c r="A1092" s="26" t="s">
        <v>50</v>
      </c>
      <c r="B1092" s="26" t="s">
        <v>78</v>
      </c>
      <c r="C1092" s="26">
        <v>601400</v>
      </c>
      <c r="D1092" s="26" t="s">
        <v>992</v>
      </c>
      <c r="E1092" s="34">
        <v>15918992.93</v>
      </c>
      <c r="F1092" s="50">
        <v>15918992.93</v>
      </c>
    </row>
    <row r="1093" spans="1:6" ht="15" thickBot="1" x14ac:dyDescent="0.4">
      <c r="A1093" s="26" t="s">
        <v>50</v>
      </c>
      <c r="B1093" s="26" t="s">
        <v>78</v>
      </c>
      <c r="C1093" s="26">
        <v>601401</v>
      </c>
      <c r="D1093" s="26" t="s">
        <v>993</v>
      </c>
      <c r="E1093" s="34">
        <v>12552825.33</v>
      </c>
      <c r="F1093" s="50">
        <v>12552825.33</v>
      </c>
    </row>
    <row r="1094" spans="1:6" ht="15" thickBot="1" x14ac:dyDescent="0.4">
      <c r="A1094" s="26" t="s">
        <v>50</v>
      </c>
      <c r="B1094" s="26" t="s">
        <v>78</v>
      </c>
      <c r="C1094" s="26">
        <v>601402</v>
      </c>
      <c r="D1094" s="26" t="s">
        <v>994</v>
      </c>
      <c r="E1094" s="34">
        <v>4802209.5999999996</v>
      </c>
      <c r="F1094" s="50">
        <v>4802209.5999999996</v>
      </c>
    </row>
    <row r="1095" spans="1:6" ht="15" thickBot="1" x14ac:dyDescent="0.4">
      <c r="A1095" s="26" t="s">
        <v>50</v>
      </c>
      <c r="B1095" s="26" t="s">
        <v>78</v>
      </c>
      <c r="C1095" s="26">
        <v>601403</v>
      </c>
      <c r="D1095" s="26" t="s">
        <v>995</v>
      </c>
      <c r="E1095" s="34">
        <v>72901.429999999993</v>
      </c>
      <c r="F1095" s="50">
        <v>72901.429999999993</v>
      </c>
    </row>
    <row r="1096" spans="1:6" ht="15" thickBot="1" x14ac:dyDescent="0.4">
      <c r="A1096" s="26" t="s">
        <v>50</v>
      </c>
      <c r="B1096" s="26" t="s">
        <v>78</v>
      </c>
      <c r="C1096" s="26">
        <v>601404</v>
      </c>
      <c r="D1096" s="26" t="s">
        <v>996</v>
      </c>
      <c r="E1096" s="34">
        <v>17980.59</v>
      </c>
      <c r="F1096" s="50">
        <v>17980.59</v>
      </c>
    </row>
    <row r="1097" spans="1:6" ht="15" thickBot="1" x14ac:dyDescent="0.4">
      <c r="A1097" s="26" t="s">
        <v>50</v>
      </c>
      <c r="B1097" s="26" t="s">
        <v>78</v>
      </c>
      <c r="C1097" s="26">
        <v>601415</v>
      </c>
      <c r="D1097" s="26" t="s">
        <v>997</v>
      </c>
      <c r="E1097" s="34">
        <v>124.31</v>
      </c>
      <c r="F1097" s="50">
        <v>124.31</v>
      </c>
    </row>
    <row r="1098" spans="1:6" ht="15" thickBot="1" x14ac:dyDescent="0.4">
      <c r="A1098" s="26" t="s">
        <v>50</v>
      </c>
      <c r="B1098" s="26" t="s">
        <v>78</v>
      </c>
      <c r="C1098" s="26">
        <v>601459</v>
      </c>
      <c r="D1098" s="26" t="s">
        <v>998</v>
      </c>
      <c r="E1098" s="34">
        <v>810576.38</v>
      </c>
      <c r="F1098" s="50">
        <v>810576.38</v>
      </c>
    </row>
    <row r="1099" spans="1:6" ht="15" thickBot="1" x14ac:dyDescent="0.4">
      <c r="A1099" s="26" t="s">
        <v>50</v>
      </c>
      <c r="B1099" s="26" t="s">
        <v>78</v>
      </c>
      <c r="C1099" s="26">
        <v>601500</v>
      </c>
      <c r="D1099" s="26" t="s">
        <v>999</v>
      </c>
      <c r="E1099" s="34">
        <v>339321.18</v>
      </c>
      <c r="F1099" s="50">
        <v>339321.18</v>
      </c>
    </row>
    <row r="1100" spans="1:6" ht="15" thickBot="1" x14ac:dyDescent="0.4">
      <c r="A1100" s="26" t="s">
        <v>50</v>
      </c>
      <c r="B1100" s="26" t="s">
        <v>78</v>
      </c>
      <c r="C1100" s="26">
        <v>601600</v>
      </c>
      <c r="D1100" s="26" t="s">
        <v>1000</v>
      </c>
      <c r="E1100" s="34">
        <v>512828.83</v>
      </c>
      <c r="F1100" s="50">
        <v>512828.83</v>
      </c>
    </row>
    <row r="1101" spans="1:6" ht="15" thickBot="1" x14ac:dyDescent="0.4">
      <c r="A1101" s="26" t="s">
        <v>50</v>
      </c>
      <c r="B1101" s="26" t="s">
        <v>78</v>
      </c>
      <c r="C1101" s="26">
        <v>601700</v>
      </c>
      <c r="D1101" s="26" t="s">
        <v>1001</v>
      </c>
      <c r="E1101" s="34">
        <v>5337091.99</v>
      </c>
      <c r="F1101" s="50">
        <v>5337091.99</v>
      </c>
    </row>
    <row r="1102" spans="1:6" ht="15" thickBot="1" x14ac:dyDescent="0.4">
      <c r="A1102" s="26" t="s">
        <v>50</v>
      </c>
      <c r="B1102" s="26" t="s">
        <v>78</v>
      </c>
      <c r="C1102" s="26">
        <v>601720</v>
      </c>
      <c r="D1102" s="26" t="s">
        <v>1002</v>
      </c>
      <c r="E1102" s="34">
        <v>-148565.92000000001</v>
      </c>
      <c r="F1102" s="50">
        <v>-148565.92000000001</v>
      </c>
    </row>
    <row r="1103" spans="1:6" ht="15" thickBot="1" x14ac:dyDescent="0.4">
      <c r="A1103" s="26" t="s">
        <v>50</v>
      </c>
      <c r="B1103" s="26" t="s">
        <v>78</v>
      </c>
      <c r="C1103" s="26">
        <v>601800</v>
      </c>
      <c r="D1103" s="26" t="s">
        <v>1003</v>
      </c>
      <c r="E1103" s="34">
        <v>89990.68</v>
      </c>
      <c r="F1103" s="50">
        <v>89990.68</v>
      </c>
    </row>
    <row r="1104" spans="1:6" ht="15" thickBot="1" x14ac:dyDescent="0.4">
      <c r="A1104" s="26" t="s">
        <v>50</v>
      </c>
      <c r="B1104" s="26" t="s">
        <v>78</v>
      </c>
      <c r="C1104" s="26">
        <v>601900</v>
      </c>
      <c r="D1104" s="26" t="s">
        <v>1004</v>
      </c>
      <c r="E1104" s="34">
        <v>1698003.28</v>
      </c>
      <c r="F1104" s="50">
        <v>1698003.28</v>
      </c>
    </row>
    <row r="1105" spans="1:6" ht="15" thickBot="1" x14ac:dyDescent="0.4">
      <c r="A1105" s="26" t="s">
        <v>50</v>
      </c>
      <c r="B1105" s="26" t="s">
        <v>78</v>
      </c>
      <c r="C1105" s="26">
        <v>602000</v>
      </c>
      <c r="D1105" s="26" t="s">
        <v>1005</v>
      </c>
      <c r="E1105" s="34">
        <v>3380288.17</v>
      </c>
      <c r="F1105" s="50">
        <v>3380288.17</v>
      </c>
    </row>
    <row r="1106" spans="1:6" ht="15" thickBot="1" x14ac:dyDescent="0.4">
      <c r="A1106" s="26" t="s">
        <v>50</v>
      </c>
      <c r="B1106" s="26" t="s">
        <v>78</v>
      </c>
      <c r="C1106" s="26">
        <v>602100</v>
      </c>
      <c r="D1106" s="26" t="s">
        <v>1006</v>
      </c>
      <c r="E1106" s="34">
        <v>162511294.52000001</v>
      </c>
      <c r="F1106" s="50">
        <v>162511294.52000001</v>
      </c>
    </row>
    <row r="1107" spans="1:6" ht="15" thickBot="1" x14ac:dyDescent="0.4">
      <c r="A1107" s="26" t="s">
        <v>50</v>
      </c>
      <c r="B1107" s="26" t="s">
        <v>78</v>
      </c>
      <c r="C1107" s="26">
        <v>602105</v>
      </c>
      <c r="D1107" s="26" t="s">
        <v>1007</v>
      </c>
      <c r="E1107" s="34">
        <v>151398.5</v>
      </c>
      <c r="F1107" s="50">
        <v>151398.5</v>
      </c>
    </row>
    <row r="1108" spans="1:6" ht="15" thickBot="1" x14ac:dyDescent="0.4">
      <c r="A1108" s="26" t="s">
        <v>50</v>
      </c>
      <c r="B1108" s="26" t="s">
        <v>78</v>
      </c>
      <c r="C1108" s="26">
        <v>602106</v>
      </c>
      <c r="D1108" s="26" t="s">
        <v>1008</v>
      </c>
      <c r="E1108" s="34">
        <v>16953.669999999998</v>
      </c>
      <c r="F1108" s="50">
        <v>16953.669999999998</v>
      </c>
    </row>
    <row r="1109" spans="1:6" ht="15" thickBot="1" x14ac:dyDescent="0.4">
      <c r="A1109" s="26" t="s">
        <v>50</v>
      </c>
      <c r="B1109" s="26" t="s">
        <v>78</v>
      </c>
      <c r="C1109" s="26">
        <v>602111</v>
      </c>
      <c r="D1109" s="26" t="s">
        <v>1009</v>
      </c>
      <c r="E1109" s="34">
        <v>2365235.5299999998</v>
      </c>
      <c r="F1109" s="50">
        <v>2365235.5299999998</v>
      </c>
    </row>
    <row r="1110" spans="1:6" ht="15" thickBot="1" x14ac:dyDescent="0.4">
      <c r="A1110" s="26" t="s">
        <v>50</v>
      </c>
      <c r="B1110" s="26" t="s">
        <v>78</v>
      </c>
      <c r="C1110" s="26">
        <v>602113</v>
      </c>
      <c r="D1110" s="26" t="s">
        <v>1010</v>
      </c>
      <c r="E1110" s="34">
        <v>485411.47</v>
      </c>
      <c r="F1110" s="50">
        <v>485411.47</v>
      </c>
    </row>
    <row r="1111" spans="1:6" ht="15" thickBot="1" x14ac:dyDescent="0.4">
      <c r="A1111" s="26" t="s">
        <v>50</v>
      </c>
      <c r="B1111" s="26" t="s">
        <v>78</v>
      </c>
      <c r="C1111" s="26">
        <v>602114</v>
      </c>
      <c r="D1111" s="26" t="s">
        <v>1011</v>
      </c>
      <c r="E1111" s="34">
        <v>80034.91</v>
      </c>
      <c r="F1111" s="50">
        <v>80034.91</v>
      </c>
    </row>
    <row r="1112" spans="1:6" ht="15" thickBot="1" x14ac:dyDescent="0.4">
      <c r="A1112" s="26" t="s">
        <v>50</v>
      </c>
      <c r="B1112" s="26" t="s">
        <v>78</v>
      </c>
      <c r="C1112" s="26">
        <v>602115</v>
      </c>
      <c r="D1112" s="26" t="s">
        <v>1012</v>
      </c>
      <c r="E1112" s="34">
        <v>64588.33</v>
      </c>
      <c r="F1112" s="50">
        <v>64588.33</v>
      </c>
    </row>
    <row r="1113" spans="1:6" ht="15" thickBot="1" x14ac:dyDescent="0.4">
      <c r="A1113" s="26" t="s">
        <v>50</v>
      </c>
      <c r="B1113" s="26" t="s">
        <v>78</v>
      </c>
      <c r="C1113" s="26">
        <v>602116</v>
      </c>
      <c r="D1113" s="26" t="s">
        <v>1013</v>
      </c>
      <c r="E1113" s="34">
        <v>1848653.35</v>
      </c>
      <c r="F1113" s="50">
        <v>1848653.35</v>
      </c>
    </row>
    <row r="1114" spans="1:6" ht="15" thickBot="1" x14ac:dyDescent="0.4">
      <c r="A1114" s="26" t="s">
        <v>50</v>
      </c>
      <c r="B1114" s="26" t="s">
        <v>78</v>
      </c>
      <c r="C1114" s="26">
        <v>602125</v>
      </c>
      <c r="D1114" s="26" t="s">
        <v>1014</v>
      </c>
      <c r="E1114" s="34">
        <v>4327289.9400000004</v>
      </c>
      <c r="F1114" s="50">
        <v>4327289.9400000004</v>
      </c>
    </row>
    <row r="1115" spans="1:6" ht="15" thickBot="1" x14ac:dyDescent="0.4">
      <c r="A1115" s="26" t="s">
        <v>50</v>
      </c>
      <c r="B1115" s="26" t="s">
        <v>78</v>
      </c>
      <c r="C1115" s="26">
        <v>602127</v>
      </c>
      <c r="D1115" s="26" t="s">
        <v>1015</v>
      </c>
      <c r="E1115" s="34">
        <v>2305.42</v>
      </c>
      <c r="F1115" s="50">
        <v>2305.42</v>
      </c>
    </row>
    <row r="1116" spans="1:6" ht="15" thickBot="1" x14ac:dyDescent="0.4">
      <c r="A1116" s="26" t="s">
        <v>50</v>
      </c>
      <c r="B1116" s="26" t="s">
        <v>78</v>
      </c>
      <c r="C1116" s="26">
        <v>602129</v>
      </c>
      <c r="D1116" s="26" t="s">
        <v>1016</v>
      </c>
      <c r="E1116" s="34">
        <v>1650044.6</v>
      </c>
      <c r="F1116" s="50">
        <v>1650044.6</v>
      </c>
    </row>
    <row r="1117" spans="1:6" ht="15" thickBot="1" x14ac:dyDescent="0.4">
      <c r="A1117" s="26" t="s">
        <v>50</v>
      </c>
      <c r="B1117" s="26" t="s">
        <v>78</v>
      </c>
      <c r="C1117" s="26">
        <v>602134</v>
      </c>
      <c r="D1117" s="26" t="s">
        <v>1017</v>
      </c>
      <c r="E1117" s="34">
        <v>915582.29</v>
      </c>
      <c r="F1117" s="50">
        <v>915582.29</v>
      </c>
    </row>
    <row r="1118" spans="1:6" ht="15" thickBot="1" x14ac:dyDescent="0.4">
      <c r="A1118" s="26" t="s">
        <v>50</v>
      </c>
      <c r="B1118" s="26" t="s">
        <v>78</v>
      </c>
      <c r="C1118" s="26">
        <v>602140</v>
      </c>
      <c r="D1118" s="26" t="s">
        <v>1018</v>
      </c>
      <c r="E1118" s="34">
        <v>21332.240000000002</v>
      </c>
      <c r="F1118" s="50">
        <v>21332.240000000002</v>
      </c>
    </row>
    <row r="1119" spans="1:6" ht="15" thickBot="1" x14ac:dyDescent="0.4">
      <c r="A1119" s="26" t="s">
        <v>50</v>
      </c>
      <c r="B1119" s="26" t="s">
        <v>78</v>
      </c>
      <c r="C1119" s="26">
        <v>602150</v>
      </c>
      <c r="D1119" s="26" t="s">
        <v>1019</v>
      </c>
      <c r="E1119" s="34">
        <v>104109.46</v>
      </c>
      <c r="F1119" s="50">
        <v>104109.46</v>
      </c>
    </row>
    <row r="1120" spans="1:6" ht="15" thickBot="1" x14ac:dyDescent="0.4">
      <c r="A1120" s="26" t="s">
        <v>50</v>
      </c>
      <c r="B1120" s="26" t="s">
        <v>78</v>
      </c>
      <c r="C1120" s="26">
        <v>602160</v>
      </c>
      <c r="D1120" s="26" t="s">
        <v>1020</v>
      </c>
      <c r="E1120" s="34">
        <v>2603717.8199999998</v>
      </c>
      <c r="F1120" s="50">
        <v>2603717.8199999998</v>
      </c>
    </row>
    <row r="1121" spans="1:6" ht="15" thickBot="1" x14ac:dyDescent="0.4">
      <c r="A1121" s="26" t="s">
        <v>50</v>
      </c>
      <c r="B1121" s="26" t="s">
        <v>78</v>
      </c>
      <c r="C1121" s="26">
        <v>602165</v>
      </c>
      <c r="D1121" s="26" t="s">
        <v>1021</v>
      </c>
      <c r="E1121" s="34">
        <v>1712444.7</v>
      </c>
      <c r="F1121" s="50">
        <v>1712444.7</v>
      </c>
    </row>
    <row r="1122" spans="1:6" ht="15" thickBot="1" x14ac:dyDescent="0.4">
      <c r="A1122" s="26" t="s">
        <v>50</v>
      </c>
      <c r="B1122" s="26" t="s">
        <v>78</v>
      </c>
      <c r="C1122" s="26">
        <v>602170</v>
      </c>
      <c r="D1122" s="26" t="s">
        <v>1022</v>
      </c>
      <c r="E1122" s="34">
        <v>6626378.1299999999</v>
      </c>
      <c r="F1122" s="50">
        <v>6626378.1299999999</v>
      </c>
    </row>
    <row r="1123" spans="1:6" ht="15" thickBot="1" x14ac:dyDescent="0.4">
      <c r="A1123" s="26" t="s">
        <v>50</v>
      </c>
      <c r="B1123" s="26" t="s">
        <v>78</v>
      </c>
      <c r="C1123" s="26">
        <v>602171</v>
      </c>
      <c r="D1123" s="26" t="s">
        <v>1023</v>
      </c>
      <c r="E1123" s="34">
        <v>38490.04</v>
      </c>
      <c r="F1123" s="50">
        <v>38490.04</v>
      </c>
    </row>
    <row r="1124" spans="1:6" ht="15" thickBot="1" x14ac:dyDescent="0.4">
      <c r="A1124" s="26" t="s">
        <v>50</v>
      </c>
      <c r="B1124" s="26" t="s">
        <v>78</v>
      </c>
      <c r="C1124" s="26">
        <v>602180</v>
      </c>
      <c r="D1124" s="26" t="s">
        <v>1024</v>
      </c>
      <c r="E1124" s="34">
        <v>11199645.359999999</v>
      </c>
      <c r="F1124" s="50">
        <v>11199645.359999999</v>
      </c>
    </row>
    <row r="1125" spans="1:6" ht="15" thickBot="1" x14ac:dyDescent="0.4">
      <c r="A1125" s="26" t="s">
        <v>50</v>
      </c>
      <c r="B1125" s="26" t="s">
        <v>78</v>
      </c>
      <c r="C1125" s="26">
        <v>602185</v>
      </c>
      <c r="D1125" s="26" t="s">
        <v>1025</v>
      </c>
      <c r="E1125" s="34">
        <v>2201855.62</v>
      </c>
      <c r="F1125" s="50">
        <v>2201855.62</v>
      </c>
    </row>
    <row r="1126" spans="1:6" ht="15" thickBot="1" x14ac:dyDescent="0.4">
      <c r="A1126" s="26" t="s">
        <v>50</v>
      </c>
      <c r="B1126" s="26" t="s">
        <v>78</v>
      </c>
      <c r="C1126" s="26">
        <v>602195</v>
      </c>
      <c r="D1126" s="26" t="s">
        <v>1026</v>
      </c>
      <c r="E1126" s="34">
        <v>1323644.95</v>
      </c>
      <c r="F1126" s="50">
        <v>1323644.95</v>
      </c>
    </row>
    <row r="1127" spans="1:6" ht="15" thickBot="1" x14ac:dyDescent="0.4">
      <c r="A1127" s="26" t="s">
        <v>50</v>
      </c>
      <c r="B1127" s="26" t="s">
        <v>78</v>
      </c>
      <c r="C1127" s="26">
        <v>602200</v>
      </c>
      <c r="D1127" s="26" t="s">
        <v>1027</v>
      </c>
      <c r="E1127" s="34">
        <v>9543982.5899999999</v>
      </c>
      <c r="F1127" s="50">
        <v>9543982.5899999999</v>
      </c>
    </row>
    <row r="1128" spans="1:6" ht="15" thickBot="1" x14ac:dyDescent="0.4">
      <c r="A1128" s="26" t="s">
        <v>50</v>
      </c>
      <c r="B1128" s="26" t="s">
        <v>78</v>
      </c>
      <c r="C1128" s="26">
        <v>602220</v>
      </c>
      <c r="D1128" s="26" t="s">
        <v>1028</v>
      </c>
      <c r="E1128" s="34">
        <v>4039847.14</v>
      </c>
      <c r="F1128" s="50">
        <v>4039847.14</v>
      </c>
    </row>
    <row r="1129" spans="1:6" ht="15" thickBot="1" x14ac:dyDescent="0.4">
      <c r="A1129" s="26" t="s">
        <v>50</v>
      </c>
      <c r="B1129" s="26" t="s">
        <v>78</v>
      </c>
      <c r="C1129" s="26">
        <v>602300</v>
      </c>
      <c r="D1129" s="26" t="s">
        <v>1029</v>
      </c>
      <c r="E1129" s="34">
        <v>1172613.19</v>
      </c>
      <c r="F1129" s="50">
        <v>1172613.19</v>
      </c>
    </row>
    <row r="1130" spans="1:6" ht="15" thickBot="1" x14ac:dyDescent="0.4">
      <c r="A1130" s="26" t="s">
        <v>50</v>
      </c>
      <c r="B1130" s="26" t="s">
        <v>78</v>
      </c>
      <c r="C1130" s="26">
        <v>602302</v>
      </c>
      <c r="D1130" s="26" t="s">
        <v>1030</v>
      </c>
      <c r="E1130" s="34">
        <v>1252703.18</v>
      </c>
      <c r="F1130" s="50">
        <v>1252703.18</v>
      </c>
    </row>
    <row r="1131" spans="1:6" ht="15" thickBot="1" x14ac:dyDescent="0.4">
      <c r="A1131" s="26" t="s">
        <v>50</v>
      </c>
      <c r="B1131" s="26" t="s">
        <v>78</v>
      </c>
      <c r="C1131" s="26">
        <v>602357</v>
      </c>
      <c r="D1131" s="26" t="s">
        <v>1031</v>
      </c>
      <c r="E1131" s="34">
        <v>86378.37</v>
      </c>
      <c r="F1131" s="50">
        <v>86378.37</v>
      </c>
    </row>
    <row r="1132" spans="1:6" ht="15" thickBot="1" x14ac:dyDescent="0.4">
      <c r="A1132" s="26" t="s">
        <v>50</v>
      </c>
      <c r="B1132" s="26" t="s">
        <v>78</v>
      </c>
      <c r="C1132" s="26">
        <v>602360</v>
      </c>
      <c r="D1132" s="26" t="s">
        <v>1032</v>
      </c>
      <c r="E1132" s="34">
        <v>7003146.5800000001</v>
      </c>
      <c r="F1132" s="50">
        <v>7003146.5800000001</v>
      </c>
    </row>
    <row r="1133" spans="1:6" ht="15" thickBot="1" x14ac:dyDescent="0.4">
      <c r="A1133" s="26" t="s">
        <v>50</v>
      </c>
      <c r="B1133" s="26" t="s">
        <v>78</v>
      </c>
      <c r="C1133" s="26">
        <v>602362</v>
      </c>
      <c r="D1133" s="26" t="s">
        <v>1033</v>
      </c>
      <c r="E1133" s="34">
        <v>2184734.1800000002</v>
      </c>
      <c r="F1133" s="50">
        <v>2184734.1800000002</v>
      </c>
    </row>
    <row r="1134" spans="1:6" ht="15" thickBot="1" x14ac:dyDescent="0.4">
      <c r="A1134" s="26" t="s">
        <v>50</v>
      </c>
      <c r="B1134" s="26" t="s">
        <v>78</v>
      </c>
      <c r="C1134" s="26">
        <v>602390</v>
      </c>
      <c r="D1134" s="26" t="s">
        <v>1034</v>
      </c>
      <c r="E1134" s="34">
        <v>766802.84</v>
      </c>
      <c r="F1134" s="50">
        <v>766802.84</v>
      </c>
    </row>
    <row r="1135" spans="1:6" ht="15" thickBot="1" x14ac:dyDescent="0.4">
      <c r="A1135" s="26" t="s">
        <v>50</v>
      </c>
      <c r="B1135" s="26" t="s">
        <v>78</v>
      </c>
      <c r="C1135" s="26">
        <v>602400</v>
      </c>
      <c r="D1135" s="26" t="s">
        <v>1035</v>
      </c>
      <c r="E1135" s="34">
        <v>-12760302.99</v>
      </c>
      <c r="F1135" s="50">
        <v>-12760302.99</v>
      </c>
    </row>
    <row r="1136" spans="1:6" ht="15" thickBot="1" x14ac:dyDescent="0.4">
      <c r="A1136" s="26" t="s">
        <v>50</v>
      </c>
      <c r="B1136" s="26" t="s">
        <v>78</v>
      </c>
      <c r="C1136" s="26">
        <v>602401</v>
      </c>
      <c r="D1136" s="26" t="s">
        <v>1036</v>
      </c>
      <c r="E1136" s="34">
        <v>-1851762.14</v>
      </c>
      <c r="F1136" s="50">
        <v>-1851762.14</v>
      </c>
    </row>
    <row r="1137" spans="1:6" ht="15" thickBot="1" x14ac:dyDescent="0.4">
      <c r="A1137" s="26" t="s">
        <v>50</v>
      </c>
      <c r="B1137" s="26" t="s">
        <v>78</v>
      </c>
      <c r="C1137" s="26">
        <v>602466</v>
      </c>
      <c r="D1137" s="26" t="s">
        <v>1037</v>
      </c>
      <c r="E1137" s="34">
        <v>-13171.28</v>
      </c>
      <c r="F1137" s="50">
        <v>-13171.28</v>
      </c>
    </row>
    <row r="1138" spans="1:6" ht="15" thickBot="1" x14ac:dyDescent="0.4">
      <c r="A1138" s="26" t="s">
        <v>50</v>
      </c>
      <c r="B1138" s="26" t="s">
        <v>78</v>
      </c>
      <c r="C1138" s="26">
        <v>602500</v>
      </c>
      <c r="D1138" s="26" t="s">
        <v>1038</v>
      </c>
      <c r="E1138" s="34">
        <v>870438.68</v>
      </c>
      <c r="F1138" s="50">
        <v>870438.68</v>
      </c>
    </row>
    <row r="1139" spans="1:6" ht="15" thickBot="1" x14ac:dyDescent="0.4">
      <c r="A1139" s="26" t="s">
        <v>50</v>
      </c>
      <c r="B1139" s="26" t="s">
        <v>78</v>
      </c>
      <c r="C1139" s="26">
        <v>602600</v>
      </c>
      <c r="D1139" s="26" t="s">
        <v>1039</v>
      </c>
      <c r="E1139" s="34">
        <v>2228012.0499999998</v>
      </c>
      <c r="F1139" s="50">
        <v>2228012.0499999998</v>
      </c>
    </row>
    <row r="1140" spans="1:6" ht="15" thickBot="1" x14ac:dyDescent="0.4">
      <c r="A1140" s="26" t="s">
        <v>50</v>
      </c>
      <c r="B1140" s="26" t="s">
        <v>78</v>
      </c>
      <c r="C1140" s="26">
        <v>602700</v>
      </c>
      <c r="D1140" s="26" t="s">
        <v>1040</v>
      </c>
      <c r="E1140" s="34">
        <v>1023156.5</v>
      </c>
      <c r="F1140" s="50">
        <v>1023156.5</v>
      </c>
    </row>
    <row r="1141" spans="1:6" ht="15" thickBot="1" x14ac:dyDescent="0.4">
      <c r="A1141" s="26" t="s">
        <v>50</v>
      </c>
      <c r="B1141" s="26" t="s">
        <v>78</v>
      </c>
      <c r="C1141" s="26">
        <v>602800</v>
      </c>
      <c r="D1141" s="26" t="s">
        <v>1041</v>
      </c>
      <c r="E1141" s="34">
        <v>3384385.64</v>
      </c>
      <c r="F1141" s="50">
        <v>3384385.64</v>
      </c>
    </row>
    <row r="1142" spans="1:6" ht="15" thickBot="1" x14ac:dyDescent="0.4">
      <c r="A1142" s="26" t="s">
        <v>50</v>
      </c>
      <c r="B1142" s="26" t="s">
        <v>78</v>
      </c>
      <c r="C1142" s="26">
        <v>602900</v>
      </c>
      <c r="D1142" s="26" t="s">
        <v>1042</v>
      </c>
      <c r="E1142" s="34">
        <v>278490.8</v>
      </c>
      <c r="F1142" s="50">
        <v>278490.8</v>
      </c>
    </row>
    <row r="1143" spans="1:6" ht="15" thickBot="1" x14ac:dyDescent="0.4">
      <c r="A1143" s="26" t="s">
        <v>50</v>
      </c>
      <c r="B1143" s="26" t="s">
        <v>78</v>
      </c>
      <c r="C1143" s="26">
        <v>603000</v>
      </c>
      <c r="D1143" s="26" t="s">
        <v>1043</v>
      </c>
      <c r="E1143" s="34">
        <v>364781.24</v>
      </c>
      <c r="F1143" s="50">
        <v>364781.24</v>
      </c>
    </row>
    <row r="1144" spans="1:6" ht="15" thickBot="1" x14ac:dyDescent="0.4">
      <c r="A1144" s="26" t="s">
        <v>50</v>
      </c>
      <c r="B1144" s="26" t="s">
        <v>78</v>
      </c>
      <c r="C1144" s="26">
        <v>603100</v>
      </c>
      <c r="D1144" s="26" t="s">
        <v>1044</v>
      </c>
      <c r="E1144" s="34">
        <v>1037264.9</v>
      </c>
      <c r="F1144" s="50">
        <v>1037264.9</v>
      </c>
    </row>
    <row r="1145" spans="1:6" ht="15" thickBot="1" x14ac:dyDescent="0.4">
      <c r="A1145" s="26" t="s">
        <v>50</v>
      </c>
      <c r="B1145" s="26" t="s">
        <v>78</v>
      </c>
      <c r="C1145" s="26">
        <v>603150</v>
      </c>
      <c r="D1145" s="26" t="s">
        <v>1045</v>
      </c>
      <c r="E1145" s="34">
        <v>-20338.63</v>
      </c>
      <c r="F1145" s="50">
        <v>-20338.63</v>
      </c>
    </row>
    <row r="1146" spans="1:6" ht="15" thickBot="1" x14ac:dyDescent="0.4">
      <c r="A1146" s="26" t="s">
        <v>50</v>
      </c>
      <c r="B1146" s="26" t="s">
        <v>78</v>
      </c>
      <c r="C1146" s="26">
        <v>603200</v>
      </c>
      <c r="D1146" s="26" t="s">
        <v>1046</v>
      </c>
      <c r="E1146" s="34">
        <v>74788.149999999994</v>
      </c>
      <c r="F1146" s="50">
        <v>74788.149999999994</v>
      </c>
    </row>
    <row r="1147" spans="1:6" ht="15" thickBot="1" x14ac:dyDescent="0.4">
      <c r="A1147" s="26" t="s">
        <v>50</v>
      </c>
      <c r="B1147" s="26" t="s">
        <v>78</v>
      </c>
      <c r="C1147" s="26">
        <v>603300</v>
      </c>
      <c r="D1147" s="26" t="s">
        <v>1047</v>
      </c>
      <c r="E1147" s="34">
        <v>113652.5</v>
      </c>
      <c r="F1147" s="50">
        <v>113652.5</v>
      </c>
    </row>
    <row r="1148" spans="1:6" ht="15" thickBot="1" x14ac:dyDescent="0.4">
      <c r="A1148" s="26" t="s">
        <v>50</v>
      </c>
      <c r="B1148" s="26" t="s">
        <v>78</v>
      </c>
      <c r="C1148" s="26">
        <v>603400</v>
      </c>
      <c r="D1148" s="26" t="s">
        <v>1048</v>
      </c>
      <c r="E1148" s="34">
        <v>4192029.79</v>
      </c>
      <c r="F1148" s="50">
        <v>4192029.79</v>
      </c>
    </row>
    <row r="1149" spans="1:6" ht="15" thickBot="1" x14ac:dyDescent="0.4">
      <c r="A1149" s="26" t="s">
        <v>50</v>
      </c>
      <c r="B1149" s="26" t="s">
        <v>78</v>
      </c>
      <c r="C1149" s="26">
        <v>603500</v>
      </c>
      <c r="D1149" s="26" t="s">
        <v>1049</v>
      </c>
      <c r="E1149" s="34">
        <v>39779.54</v>
      </c>
      <c r="F1149" s="50">
        <v>39779.54</v>
      </c>
    </row>
    <row r="1150" spans="1:6" ht="15" thickBot="1" x14ac:dyDescent="0.4">
      <c r="A1150" s="26" t="s">
        <v>50</v>
      </c>
      <c r="B1150" s="26" t="s">
        <v>78</v>
      </c>
      <c r="C1150" s="26">
        <v>603600</v>
      </c>
      <c r="D1150" s="26" t="s">
        <v>1050</v>
      </c>
      <c r="E1150" s="34">
        <v>123535.76</v>
      </c>
      <c r="F1150" s="50">
        <v>123535.76</v>
      </c>
    </row>
    <row r="1151" spans="1:6" ht="15" thickBot="1" x14ac:dyDescent="0.4">
      <c r="A1151" s="26" t="s">
        <v>50</v>
      </c>
      <c r="B1151" s="26" t="s">
        <v>78</v>
      </c>
      <c r="C1151" s="26">
        <v>603700</v>
      </c>
      <c r="D1151" s="26" t="s">
        <v>1051</v>
      </c>
      <c r="E1151" s="34">
        <v>4011817.81</v>
      </c>
      <c r="F1151" s="50">
        <v>4011817.81</v>
      </c>
    </row>
    <row r="1152" spans="1:6" ht="15" thickBot="1" x14ac:dyDescent="0.4">
      <c r="A1152" s="26" t="s">
        <v>50</v>
      </c>
      <c r="B1152" s="26" t="s">
        <v>78</v>
      </c>
      <c r="C1152" s="26">
        <v>603705</v>
      </c>
      <c r="D1152" s="26" t="s">
        <v>1052</v>
      </c>
      <c r="E1152" s="34">
        <v>3738742.62</v>
      </c>
      <c r="F1152" s="50">
        <v>3738742.62</v>
      </c>
    </row>
    <row r="1153" spans="1:6" ht="15" thickBot="1" x14ac:dyDescent="0.4">
      <c r="A1153" s="26" t="s">
        <v>50</v>
      </c>
      <c r="B1153" s="26" t="s">
        <v>78</v>
      </c>
      <c r="C1153" s="26">
        <v>603710</v>
      </c>
      <c r="D1153" s="26" t="s">
        <v>1053</v>
      </c>
      <c r="E1153" s="34">
        <v>18328.849999999999</v>
      </c>
      <c r="F1153" s="50">
        <v>18328.849999999999</v>
      </c>
    </row>
    <row r="1154" spans="1:6" ht="15" thickBot="1" x14ac:dyDescent="0.4">
      <c r="A1154" s="26" t="s">
        <v>50</v>
      </c>
      <c r="B1154" s="26" t="s">
        <v>78</v>
      </c>
      <c r="C1154" s="26">
        <v>603715</v>
      </c>
      <c r="D1154" s="26" t="s">
        <v>1054</v>
      </c>
      <c r="E1154" s="34">
        <v>4105750.33</v>
      </c>
      <c r="F1154" s="50">
        <v>4105750.33</v>
      </c>
    </row>
    <row r="1155" spans="1:6" ht="15" thickBot="1" x14ac:dyDescent="0.4">
      <c r="A1155" s="26" t="s">
        <v>50</v>
      </c>
      <c r="B1155" s="26" t="s">
        <v>78</v>
      </c>
      <c r="C1155" s="26">
        <v>603720</v>
      </c>
      <c r="D1155" s="26" t="s">
        <v>1055</v>
      </c>
      <c r="E1155" s="34">
        <v>60698.5</v>
      </c>
      <c r="F1155" s="50">
        <v>60698.5</v>
      </c>
    </row>
    <row r="1156" spans="1:6" ht="15" thickBot="1" x14ac:dyDescent="0.4">
      <c r="A1156" s="26" t="s">
        <v>50</v>
      </c>
      <c r="B1156" s="26" t="s">
        <v>78</v>
      </c>
      <c r="C1156" s="26">
        <v>603725</v>
      </c>
      <c r="D1156" s="26" t="s">
        <v>1056</v>
      </c>
      <c r="E1156" s="34">
        <v>109570227.25</v>
      </c>
      <c r="F1156" s="50">
        <v>109570227.25</v>
      </c>
    </row>
    <row r="1157" spans="1:6" ht="15" thickBot="1" x14ac:dyDescent="0.4">
      <c r="A1157" s="26" t="s">
        <v>50</v>
      </c>
      <c r="B1157" s="26" t="s">
        <v>78</v>
      </c>
      <c r="C1157" s="26">
        <v>603760</v>
      </c>
      <c r="D1157" s="26" t="s">
        <v>1057</v>
      </c>
      <c r="E1157" s="34">
        <v>57088.67</v>
      </c>
      <c r="F1157" s="50">
        <v>57088.67</v>
      </c>
    </row>
    <row r="1158" spans="1:6" ht="15" thickBot="1" x14ac:dyDescent="0.4">
      <c r="A1158" s="26" t="s">
        <v>50</v>
      </c>
      <c r="B1158" s="26" t="s">
        <v>78</v>
      </c>
      <c r="C1158" s="26">
        <v>603800</v>
      </c>
      <c r="D1158" s="26" t="s">
        <v>1058</v>
      </c>
      <c r="E1158" s="34">
        <v>-4538043.54</v>
      </c>
      <c r="F1158" s="50">
        <v>-4538043.54</v>
      </c>
    </row>
    <row r="1159" spans="1:6" ht="15" thickBot="1" x14ac:dyDescent="0.4">
      <c r="A1159" s="26" t="s">
        <v>50</v>
      </c>
      <c r="B1159" s="26" t="s">
        <v>78</v>
      </c>
      <c r="C1159" s="26">
        <v>603807</v>
      </c>
      <c r="D1159" s="26" t="s">
        <v>1059</v>
      </c>
      <c r="E1159" s="34">
        <v>6746427.6600000001</v>
      </c>
      <c r="F1159" s="50">
        <v>6746427.6600000001</v>
      </c>
    </row>
    <row r="1160" spans="1:6" ht="15" thickBot="1" x14ac:dyDescent="0.4">
      <c r="A1160" s="26" t="s">
        <v>50</v>
      </c>
      <c r="B1160" s="26" t="s">
        <v>78</v>
      </c>
      <c r="C1160" s="26">
        <v>603811</v>
      </c>
      <c r="D1160" s="26" t="s">
        <v>1060</v>
      </c>
      <c r="E1160" s="34">
        <v>2822282</v>
      </c>
      <c r="F1160" s="50">
        <v>2822282</v>
      </c>
    </row>
    <row r="1161" spans="1:6" ht="15" thickBot="1" x14ac:dyDescent="0.4">
      <c r="A1161" s="26" t="s">
        <v>50</v>
      </c>
      <c r="B1161" s="26" t="s">
        <v>78</v>
      </c>
      <c r="C1161" s="26">
        <v>603812</v>
      </c>
      <c r="D1161" s="26" t="s">
        <v>1060</v>
      </c>
      <c r="E1161" s="34">
        <v>-60355</v>
      </c>
      <c r="F1161" s="50">
        <v>-60355</v>
      </c>
    </row>
    <row r="1162" spans="1:6" ht="15" thickBot="1" x14ac:dyDescent="0.4">
      <c r="A1162" s="26" t="s">
        <v>50</v>
      </c>
      <c r="B1162" s="26" t="s">
        <v>78</v>
      </c>
      <c r="C1162" s="26">
        <v>603813</v>
      </c>
      <c r="D1162" s="26" t="s">
        <v>1060</v>
      </c>
      <c r="E1162" s="34">
        <v>1481080</v>
      </c>
      <c r="F1162" s="50">
        <v>1481080</v>
      </c>
    </row>
    <row r="1163" spans="1:6" ht="15" thickBot="1" x14ac:dyDescent="0.4">
      <c r="A1163" s="26" t="s">
        <v>50</v>
      </c>
      <c r="B1163" s="26" t="s">
        <v>78</v>
      </c>
      <c r="C1163" s="26">
        <v>603814</v>
      </c>
      <c r="D1163" s="26" t="s">
        <v>407</v>
      </c>
      <c r="E1163" s="34">
        <v>234157</v>
      </c>
      <c r="F1163" s="50">
        <v>234157</v>
      </c>
    </row>
    <row r="1164" spans="1:6" ht="15" thickBot="1" x14ac:dyDescent="0.4">
      <c r="A1164" s="26" t="s">
        <v>50</v>
      </c>
      <c r="B1164" s="26" t="s">
        <v>78</v>
      </c>
      <c r="C1164" s="26">
        <v>603815</v>
      </c>
      <c r="D1164" s="26" t="s">
        <v>1061</v>
      </c>
      <c r="E1164" s="34">
        <v>687440.34</v>
      </c>
      <c r="F1164" s="50">
        <v>687440.34</v>
      </c>
    </row>
    <row r="1165" spans="1:6" ht="15" thickBot="1" x14ac:dyDescent="0.4">
      <c r="A1165" s="26" t="s">
        <v>50</v>
      </c>
      <c r="B1165" s="26" t="s">
        <v>78</v>
      </c>
      <c r="C1165" s="26">
        <v>603816</v>
      </c>
      <c r="D1165" s="26" t="s">
        <v>1062</v>
      </c>
      <c r="E1165" s="34">
        <v>998238</v>
      </c>
      <c r="F1165" s="50">
        <v>998238</v>
      </c>
    </row>
    <row r="1166" spans="1:6" ht="15" thickBot="1" x14ac:dyDescent="0.4">
      <c r="A1166" s="26" t="s">
        <v>50</v>
      </c>
      <c r="B1166" s="26" t="s">
        <v>78</v>
      </c>
      <c r="C1166" s="26">
        <v>603817</v>
      </c>
      <c r="D1166" s="26" t="s">
        <v>1062</v>
      </c>
      <c r="E1166" s="34">
        <v>-22070</v>
      </c>
      <c r="F1166" s="50">
        <v>-22070</v>
      </c>
    </row>
    <row r="1167" spans="1:6" ht="15" thickBot="1" x14ac:dyDescent="0.4">
      <c r="A1167" s="26" t="s">
        <v>50</v>
      </c>
      <c r="B1167" s="26" t="s">
        <v>78</v>
      </c>
      <c r="C1167" s="26">
        <v>603818</v>
      </c>
      <c r="D1167" s="26" t="s">
        <v>1062</v>
      </c>
      <c r="E1167" s="34">
        <v>341470</v>
      </c>
      <c r="F1167" s="50">
        <v>341470</v>
      </c>
    </row>
    <row r="1168" spans="1:6" ht="15" thickBot="1" x14ac:dyDescent="0.4">
      <c r="A1168" s="26" t="s">
        <v>50</v>
      </c>
      <c r="B1168" s="26" t="s">
        <v>78</v>
      </c>
      <c r="C1168" s="26">
        <v>603819</v>
      </c>
      <c r="D1168" s="26" t="s">
        <v>1063</v>
      </c>
      <c r="E1168" s="34">
        <v>9157922</v>
      </c>
      <c r="F1168" s="50">
        <v>9157922</v>
      </c>
    </row>
    <row r="1169" spans="1:6" ht="15" thickBot="1" x14ac:dyDescent="0.4">
      <c r="A1169" s="26" t="s">
        <v>50</v>
      </c>
      <c r="B1169" s="26" t="s">
        <v>78</v>
      </c>
      <c r="C1169" s="26">
        <v>603820</v>
      </c>
      <c r="D1169" s="26" t="s">
        <v>1064</v>
      </c>
      <c r="E1169" s="34">
        <v>98152</v>
      </c>
      <c r="F1169" s="50">
        <v>98152</v>
      </c>
    </row>
    <row r="1170" spans="1:6" ht="15" thickBot="1" x14ac:dyDescent="0.4">
      <c r="A1170" s="26" t="s">
        <v>50</v>
      </c>
      <c r="B1170" s="26" t="s">
        <v>78</v>
      </c>
      <c r="C1170" s="26">
        <v>603821</v>
      </c>
      <c r="D1170" s="26" t="s">
        <v>1065</v>
      </c>
      <c r="E1170" s="34">
        <v>25149978</v>
      </c>
      <c r="F1170" s="50">
        <v>25149978</v>
      </c>
    </row>
    <row r="1171" spans="1:6" ht="15" thickBot="1" x14ac:dyDescent="0.4">
      <c r="A1171" s="26" t="s">
        <v>50</v>
      </c>
      <c r="B1171" s="26" t="s">
        <v>78</v>
      </c>
      <c r="C1171" s="26">
        <v>603822</v>
      </c>
      <c r="D1171" s="26" t="s">
        <v>1066</v>
      </c>
      <c r="E1171" s="34">
        <v>44951</v>
      </c>
      <c r="F1171" s="50">
        <v>44951</v>
      </c>
    </row>
    <row r="1172" spans="1:6" ht="15" thickBot="1" x14ac:dyDescent="0.4">
      <c r="A1172" s="26" t="s">
        <v>50</v>
      </c>
      <c r="B1172" s="26" t="s">
        <v>78</v>
      </c>
      <c r="C1172" s="26">
        <v>603823</v>
      </c>
      <c r="D1172" s="26" t="s">
        <v>1067</v>
      </c>
      <c r="E1172" s="34">
        <v>273021</v>
      </c>
      <c r="F1172" s="50">
        <v>273021</v>
      </c>
    </row>
    <row r="1173" spans="1:6" ht="15" thickBot="1" x14ac:dyDescent="0.4">
      <c r="A1173" s="26" t="s">
        <v>50</v>
      </c>
      <c r="B1173" s="26" t="s">
        <v>78</v>
      </c>
      <c r="C1173" s="26">
        <v>603824</v>
      </c>
      <c r="D1173" s="26" t="s">
        <v>1068</v>
      </c>
      <c r="E1173" s="34">
        <v>37071</v>
      </c>
      <c r="F1173" s="50">
        <v>37071</v>
      </c>
    </row>
    <row r="1174" spans="1:6" ht="15" thickBot="1" x14ac:dyDescent="0.4">
      <c r="A1174" s="26" t="s">
        <v>50</v>
      </c>
      <c r="B1174" s="26" t="s">
        <v>78</v>
      </c>
      <c r="C1174" s="26">
        <v>603825</v>
      </c>
      <c r="D1174" s="26" t="s">
        <v>1069</v>
      </c>
      <c r="E1174" s="34">
        <v>16525</v>
      </c>
      <c r="F1174" s="50">
        <v>16525</v>
      </c>
    </row>
    <row r="1175" spans="1:6" ht="15" thickBot="1" x14ac:dyDescent="0.4">
      <c r="A1175" s="26" t="s">
        <v>50</v>
      </c>
      <c r="B1175" s="26" t="s">
        <v>78</v>
      </c>
      <c r="C1175" s="26">
        <v>603826</v>
      </c>
      <c r="D1175" s="26" t="s">
        <v>1070</v>
      </c>
      <c r="E1175" s="34">
        <v>-2478013</v>
      </c>
      <c r="F1175" s="50">
        <v>-2478013</v>
      </c>
    </row>
    <row r="1176" spans="1:6" ht="15" thickBot="1" x14ac:dyDescent="0.4">
      <c r="A1176" s="26" t="s">
        <v>50</v>
      </c>
      <c r="B1176" s="26" t="s">
        <v>78</v>
      </c>
      <c r="C1176" s="26">
        <v>603827</v>
      </c>
      <c r="D1176" s="26" t="s">
        <v>1069</v>
      </c>
      <c r="E1176" s="34">
        <v>-1202</v>
      </c>
      <c r="F1176" s="50">
        <v>-1202</v>
      </c>
    </row>
    <row r="1177" spans="1:6" ht="15" thickBot="1" x14ac:dyDescent="0.4">
      <c r="A1177" s="26" t="s">
        <v>50</v>
      </c>
      <c r="B1177" s="26" t="s">
        <v>78</v>
      </c>
      <c r="C1177" s="26">
        <v>603828</v>
      </c>
      <c r="D1177" s="26" t="s">
        <v>1066</v>
      </c>
      <c r="E1177" s="34">
        <v>-3626</v>
      </c>
      <c r="F1177" s="50">
        <v>-3626</v>
      </c>
    </row>
    <row r="1178" spans="1:6" ht="15" thickBot="1" x14ac:dyDescent="0.4">
      <c r="A1178" s="26" t="s">
        <v>50</v>
      </c>
      <c r="B1178" s="26" t="s">
        <v>78</v>
      </c>
      <c r="C1178" s="26">
        <v>603829</v>
      </c>
      <c r="D1178" s="26" t="s">
        <v>1065</v>
      </c>
      <c r="E1178" s="34">
        <v>-6853861</v>
      </c>
      <c r="F1178" s="50">
        <v>-6853861</v>
      </c>
    </row>
    <row r="1179" spans="1:6" ht="15" thickBot="1" x14ac:dyDescent="0.4">
      <c r="A1179" s="26" t="s">
        <v>50</v>
      </c>
      <c r="B1179" s="26" t="s">
        <v>78</v>
      </c>
      <c r="C1179" s="26">
        <v>603830</v>
      </c>
      <c r="D1179" s="26" t="s">
        <v>1071</v>
      </c>
      <c r="E1179" s="34">
        <v>29070</v>
      </c>
      <c r="F1179" s="50">
        <v>29070</v>
      </c>
    </row>
    <row r="1180" spans="1:6" ht="15" thickBot="1" x14ac:dyDescent="0.4">
      <c r="A1180" s="26" t="s">
        <v>50</v>
      </c>
      <c r="B1180" s="26" t="s">
        <v>78</v>
      </c>
      <c r="C1180" s="26">
        <v>603837</v>
      </c>
      <c r="D1180" s="26" t="s">
        <v>1071</v>
      </c>
      <c r="E1180" s="34">
        <v>4044358</v>
      </c>
      <c r="F1180" s="50">
        <v>4044358</v>
      </c>
    </row>
    <row r="1181" spans="1:6" ht="15" thickBot="1" x14ac:dyDescent="0.4">
      <c r="A1181" s="26" t="s">
        <v>50</v>
      </c>
      <c r="B1181" s="26" t="s">
        <v>78</v>
      </c>
      <c r="C1181" s="26">
        <v>603838</v>
      </c>
      <c r="D1181" s="26" t="s">
        <v>1072</v>
      </c>
      <c r="E1181" s="34">
        <v>1187467</v>
      </c>
      <c r="F1181" s="50">
        <v>1187467</v>
      </c>
    </row>
    <row r="1182" spans="1:6" ht="15" thickBot="1" x14ac:dyDescent="0.4">
      <c r="A1182" s="26" t="s">
        <v>50</v>
      </c>
      <c r="B1182" s="26" t="s">
        <v>78</v>
      </c>
      <c r="C1182" s="26">
        <v>603839</v>
      </c>
      <c r="D1182" s="26" t="s">
        <v>1073</v>
      </c>
      <c r="E1182" s="34">
        <v>420962</v>
      </c>
      <c r="F1182" s="50">
        <v>420962</v>
      </c>
    </row>
    <row r="1183" spans="1:6" ht="15" thickBot="1" x14ac:dyDescent="0.4">
      <c r="A1183" s="26" t="s">
        <v>50</v>
      </c>
      <c r="B1183" s="26" t="s">
        <v>78</v>
      </c>
      <c r="C1183" s="26">
        <v>603840</v>
      </c>
      <c r="D1183" s="26" t="s">
        <v>1074</v>
      </c>
      <c r="E1183" s="34">
        <v>121411.68</v>
      </c>
      <c r="F1183" s="50">
        <v>121411.68</v>
      </c>
    </row>
    <row r="1184" spans="1:6" ht="15" thickBot="1" x14ac:dyDescent="0.4">
      <c r="A1184" s="26" t="s">
        <v>50</v>
      </c>
      <c r="B1184" s="26" t="s">
        <v>78</v>
      </c>
      <c r="C1184" s="26">
        <v>603841</v>
      </c>
      <c r="D1184" s="26" t="s">
        <v>1071</v>
      </c>
      <c r="E1184" s="34">
        <v>88342</v>
      </c>
      <c r="F1184" s="50">
        <v>88342</v>
      </c>
    </row>
    <row r="1185" spans="1:6" ht="15" thickBot="1" x14ac:dyDescent="0.4">
      <c r="A1185" s="26" t="s">
        <v>50</v>
      </c>
      <c r="B1185" s="26" t="s">
        <v>78</v>
      </c>
      <c r="C1185" s="26">
        <v>603842</v>
      </c>
      <c r="D1185" s="26" t="s">
        <v>1075</v>
      </c>
      <c r="E1185" s="34">
        <v>2873942</v>
      </c>
      <c r="F1185" s="50">
        <v>2873942</v>
      </c>
    </row>
    <row r="1186" spans="1:6" ht="15" thickBot="1" x14ac:dyDescent="0.4">
      <c r="A1186" s="26" t="s">
        <v>50</v>
      </c>
      <c r="B1186" s="26" t="s">
        <v>78</v>
      </c>
      <c r="C1186" s="26">
        <v>603843</v>
      </c>
      <c r="D1186" s="26" t="s">
        <v>1076</v>
      </c>
      <c r="E1186" s="34">
        <v>566988</v>
      </c>
      <c r="F1186" s="50">
        <v>566988</v>
      </c>
    </row>
    <row r="1187" spans="1:6" ht="15" thickBot="1" x14ac:dyDescent="0.4">
      <c r="A1187" s="26" t="s">
        <v>50</v>
      </c>
      <c r="B1187" s="26" t="s">
        <v>78</v>
      </c>
      <c r="C1187" s="26">
        <v>603844</v>
      </c>
      <c r="D1187" s="26" t="s">
        <v>1077</v>
      </c>
      <c r="E1187" s="34">
        <v>201000</v>
      </c>
      <c r="F1187" s="50">
        <v>201000</v>
      </c>
    </row>
    <row r="1188" spans="1:6" ht="15" thickBot="1" x14ac:dyDescent="0.4">
      <c r="A1188" s="26" t="s">
        <v>50</v>
      </c>
      <c r="B1188" s="26" t="s">
        <v>78</v>
      </c>
      <c r="C1188" s="26">
        <v>603845</v>
      </c>
      <c r="D1188" s="26" t="s">
        <v>1075</v>
      </c>
      <c r="E1188" s="34">
        <v>-8916456</v>
      </c>
      <c r="F1188" s="50">
        <v>-8916456</v>
      </c>
    </row>
    <row r="1189" spans="1:6" ht="15" thickBot="1" x14ac:dyDescent="0.4">
      <c r="A1189" s="26" t="s">
        <v>50</v>
      </c>
      <c r="B1189" s="26" t="s">
        <v>78</v>
      </c>
      <c r="C1189" s="26">
        <v>603851</v>
      </c>
      <c r="D1189" s="26" t="s">
        <v>1078</v>
      </c>
      <c r="E1189" s="34">
        <v>6730</v>
      </c>
      <c r="F1189" s="50">
        <v>6730</v>
      </c>
    </row>
    <row r="1190" spans="1:6" ht="15" thickBot="1" x14ac:dyDescent="0.4">
      <c r="A1190" s="26" t="s">
        <v>50</v>
      </c>
      <c r="B1190" s="26" t="s">
        <v>78</v>
      </c>
      <c r="C1190" s="26">
        <v>603852</v>
      </c>
      <c r="D1190" s="26" t="s">
        <v>1079</v>
      </c>
      <c r="E1190" s="34">
        <v>23667027.329999998</v>
      </c>
      <c r="F1190" s="50">
        <v>23667027.329999998</v>
      </c>
    </row>
    <row r="1191" spans="1:6" ht="15" thickBot="1" x14ac:dyDescent="0.4">
      <c r="A1191" s="26" t="s">
        <v>50</v>
      </c>
      <c r="B1191" s="26" t="s">
        <v>78</v>
      </c>
      <c r="C1191" s="26">
        <v>603853</v>
      </c>
      <c r="D1191" s="26" t="s">
        <v>1080</v>
      </c>
      <c r="E1191" s="34">
        <v>-11820.92</v>
      </c>
      <c r="F1191" s="50">
        <v>-11820.92</v>
      </c>
    </row>
    <row r="1192" spans="1:6" ht="15" thickBot="1" x14ac:dyDescent="0.4">
      <c r="A1192" s="26" t="s">
        <v>50</v>
      </c>
      <c r="B1192" s="26" t="s">
        <v>78</v>
      </c>
      <c r="C1192" s="26">
        <v>603854</v>
      </c>
      <c r="D1192" s="26" t="s">
        <v>1081</v>
      </c>
      <c r="E1192" s="34">
        <v>17971818.43</v>
      </c>
      <c r="F1192" s="50">
        <v>17971818.43</v>
      </c>
    </row>
    <row r="1193" spans="1:6" ht="15" thickBot="1" x14ac:dyDescent="0.4">
      <c r="A1193" s="26" t="s">
        <v>50</v>
      </c>
      <c r="B1193" s="26" t="s">
        <v>78</v>
      </c>
      <c r="C1193" s="26">
        <v>603855</v>
      </c>
      <c r="D1193" s="26" t="s">
        <v>1082</v>
      </c>
      <c r="E1193" s="34">
        <v>29340644.120000001</v>
      </c>
      <c r="F1193" s="50">
        <v>29340644.120000001</v>
      </c>
    </row>
    <row r="1194" spans="1:6" ht="15" thickBot="1" x14ac:dyDescent="0.4">
      <c r="A1194" s="26" t="s">
        <v>50</v>
      </c>
      <c r="B1194" s="26" t="s">
        <v>78</v>
      </c>
      <c r="C1194" s="26">
        <v>603856</v>
      </c>
      <c r="D1194" s="26" t="s">
        <v>1082</v>
      </c>
      <c r="E1194" s="34">
        <v>-1717298.59</v>
      </c>
      <c r="F1194" s="50">
        <v>-1717298.59</v>
      </c>
    </row>
    <row r="1195" spans="1:6" ht="15" thickBot="1" x14ac:dyDescent="0.4">
      <c r="A1195" s="26" t="s">
        <v>50</v>
      </c>
      <c r="B1195" s="26" t="s">
        <v>78</v>
      </c>
      <c r="C1195" s="26">
        <v>603857</v>
      </c>
      <c r="D1195" s="26" t="s">
        <v>1082</v>
      </c>
      <c r="E1195" s="34">
        <v>1966380</v>
      </c>
      <c r="F1195" s="50">
        <v>1966380</v>
      </c>
    </row>
    <row r="1196" spans="1:6" ht="15" thickBot="1" x14ac:dyDescent="0.4">
      <c r="A1196" s="26" t="s">
        <v>50</v>
      </c>
      <c r="B1196" s="26" t="s">
        <v>78</v>
      </c>
      <c r="C1196" s="26">
        <v>603858</v>
      </c>
      <c r="D1196" s="26" t="s">
        <v>1083</v>
      </c>
      <c r="E1196" s="34">
        <v>2709709.54</v>
      </c>
      <c r="F1196" s="50">
        <v>2709709.54</v>
      </c>
    </row>
    <row r="1197" spans="1:6" ht="15" thickBot="1" x14ac:dyDescent="0.4">
      <c r="A1197" s="26" t="s">
        <v>50</v>
      </c>
      <c r="B1197" s="26" t="s">
        <v>78</v>
      </c>
      <c r="C1197" s="26">
        <v>603860</v>
      </c>
      <c r="D1197" s="26" t="s">
        <v>1084</v>
      </c>
      <c r="E1197" s="34">
        <v>40699.64</v>
      </c>
      <c r="F1197" s="50">
        <v>40699.64</v>
      </c>
    </row>
    <row r="1198" spans="1:6" ht="15" thickBot="1" x14ac:dyDescent="0.4">
      <c r="A1198" s="26" t="s">
        <v>50</v>
      </c>
      <c r="B1198" s="26" t="s">
        <v>78</v>
      </c>
      <c r="C1198" s="26">
        <v>603861</v>
      </c>
      <c r="D1198" s="26" t="s">
        <v>1082</v>
      </c>
      <c r="E1198" s="34">
        <v>33575.86</v>
      </c>
      <c r="F1198" s="50">
        <v>33575.86</v>
      </c>
    </row>
    <row r="1199" spans="1:6" ht="15" thickBot="1" x14ac:dyDescent="0.4">
      <c r="A1199" s="26" t="s">
        <v>50</v>
      </c>
      <c r="B1199" s="26" t="s">
        <v>78</v>
      </c>
      <c r="C1199" s="26">
        <v>603862</v>
      </c>
      <c r="D1199" s="26" t="s">
        <v>1085</v>
      </c>
      <c r="E1199" s="34">
        <v>1092547.0900000001</v>
      </c>
      <c r="F1199" s="50">
        <v>1092547.0900000001</v>
      </c>
    </row>
    <row r="1200" spans="1:6" ht="15" thickBot="1" x14ac:dyDescent="0.4">
      <c r="A1200" s="26" t="s">
        <v>50</v>
      </c>
      <c r="B1200" s="26" t="s">
        <v>78</v>
      </c>
      <c r="C1200" s="26">
        <v>603900</v>
      </c>
      <c r="D1200" s="26" t="s">
        <v>1086</v>
      </c>
      <c r="E1200" s="34">
        <v>27552184.219999999</v>
      </c>
      <c r="F1200" s="50">
        <v>27552184.219999999</v>
      </c>
    </row>
    <row r="1201" spans="1:6" ht="15" thickBot="1" x14ac:dyDescent="0.4">
      <c r="A1201" s="26" t="s">
        <v>50</v>
      </c>
      <c r="B1201" s="26" t="s">
        <v>78</v>
      </c>
      <c r="C1201" s="26">
        <v>603920</v>
      </c>
      <c r="D1201" s="26" t="s">
        <v>1087</v>
      </c>
      <c r="E1201" s="34">
        <v>-1238340.0900000001</v>
      </c>
      <c r="F1201" s="50">
        <v>-1238340.0900000001</v>
      </c>
    </row>
    <row r="1202" spans="1:6" ht="15" thickBot="1" x14ac:dyDescent="0.4">
      <c r="A1202" s="26" t="s">
        <v>50</v>
      </c>
      <c r="B1202" s="26" t="s">
        <v>78</v>
      </c>
      <c r="C1202" s="26">
        <v>603925</v>
      </c>
      <c r="D1202" s="26" t="s">
        <v>1088</v>
      </c>
      <c r="E1202" s="34">
        <v>-13334</v>
      </c>
      <c r="F1202" s="50">
        <v>-13334</v>
      </c>
    </row>
    <row r="1203" spans="1:6" ht="15" thickBot="1" x14ac:dyDescent="0.4">
      <c r="A1203" s="26" t="s">
        <v>50</v>
      </c>
      <c r="B1203" s="26" t="s">
        <v>78</v>
      </c>
      <c r="C1203" s="26">
        <v>604000</v>
      </c>
      <c r="D1203" s="26" t="s">
        <v>1089</v>
      </c>
      <c r="E1203" s="34">
        <v>-110594.21</v>
      </c>
      <c r="F1203" s="50">
        <v>-110594.21</v>
      </c>
    </row>
    <row r="1204" spans="1:6" ht="15" thickBot="1" x14ac:dyDescent="0.4">
      <c r="A1204" s="26" t="s">
        <v>50</v>
      </c>
      <c r="B1204" s="26" t="s">
        <v>78</v>
      </c>
      <c r="C1204" s="26">
        <v>604100</v>
      </c>
      <c r="D1204" s="26" t="s">
        <v>1090</v>
      </c>
      <c r="E1204" s="34">
        <v>6830.66</v>
      </c>
      <c r="F1204" s="50">
        <v>6830.66</v>
      </c>
    </row>
    <row r="1205" spans="1:6" ht="15" thickBot="1" x14ac:dyDescent="0.4">
      <c r="A1205" s="26" t="s">
        <v>50</v>
      </c>
      <c r="B1205" s="26" t="s">
        <v>78</v>
      </c>
      <c r="C1205" s="26">
        <v>604200</v>
      </c>
      <c r="D1205" s="26" t="s">
        <v>1091</v>
      </c>
      <c r="E1205" s="34">
        <v>3059220.25</v>
      </c>
      <c r="F1205" s="50">
        <v>3059220.25</v>
      </c>
    </row>
    <row r="1206" spans="1:6" ht="15" thickBot="1" x14ac:dyDescent="0.4">
      <c r="A1206" s="26" t="s">
        <v>50</v>
      </c>
      <c r="B1206" s="26" t="s">
        <v>78</v>
      </c>
      <c r="C1206" s="26">
        <v>604300</v>
      </c>
      <c r="D1206" s="26" t="s">
        <v>1092</v>
      </c>
      <c r="E1206" s="34">
        <v>353520.32</v>
      </c>
      <c r="F1206" s="50">
        <v>353520.32</v>
      </c>
    </row>
    <row r="1207" spans="1:6" ht="15" thickBot="1" x14ac:dyDescent="0.4">
      <c r="A1207" s="26" t="s">
        <v>50</v>
      </c>
      <c r="B1207" s="26" t="s">
        <v>78</v>
      </c>
      <c r="C1207" s="26">
        <v>604305</v>
      </c>
      <c r="D1207" s="26" t="s">
        <v>1093</v>
      </c>
      <c r="E1207" s="34">
        <v>-1606847.66</v>
      </c>
      <c r="F1207" s="50">
        <v>-1606847.66</v>
      </c>
    </row>
    <row r="1208" spans="1:6" ht="15" thickBot="1" x14ac:dyDescent="0.4">
      <c r="A1208" s="26" t="s">
        <v>50</v>
      </c>
      <c r="B1208" s="26" t="s">
        <v>78</v>
      </c>
      <c r="C1208" s="26">
        <v>604400</v>
      </c>
      <c r="D1208" s="26" t="s">
        <v>1094</v>
      </c>
      <c r="E1208" s="34">
        <v>1536610.71</v>
      </c>
      <c r="F1208" s="50">
        <v>1536610.71</v>
      </c>
    </row>
    <row r="1209" spans="1:6" ht="15" thickBot="1" x14ac:dyDescent="0.4">
      <c r="A1209" s="26" t="s">
        <v>50</v>
      </c>
      <c r="B1209" s="26" t="s">
        <v>78</v>
      </c>
      <c r="C1209" s="26">
        <v>604405</v>
      </c>
      <c r="D1209" s="26" t="s">
        <v>1095</v>
      </c>
      <c r="E1209" s="34">
        <v>1372019.62</v>
      </c>
      <c r="F1209" s="50">
        <v>1372019.62</v>
      </c>
    </row>
    <row r="1210" spans="1:6" ht="15" thickBot="1" x14ac:dyDescent="0.4">
      <c r="A1210" s="26" t="s">
        <v>50</v>
      </c>
      <c r="B1210" s="26" t="s">
        <v>78</v>
      </c>
      <c r="C1210" s="26">
        <v>604410</v>
      </c>
      <c r="D1210" s="26" t="s">
        <v>1096</v>
      </c>
      <c r="E1210" s="34">
        <v>17093.3</v>
      </c>
      <c r="F1210" s="50">
        <v>17093.3</v>
      </c>
    </row>
    <row r="1211" spans="1:6" ht="15" thickBot="1" x14ac:dyDescent="0.4">
      <c r="A1211" s="26" t="s">
        <v>50</v>
      </c>
      <c r="B1211" s="26" t="s">
        <v>78</v>
      </c>
      <c r="C1211" s="26">
        <v>604415</v>
      </c>
      <c r="D1211" s="26" t="s">
        <v>1097</v>
      </c>
      <c r="E1211" s="34">
        <v>-331792.38</v>
      </c>
      <c r="F1211" s="50">
        <v>-331792.38</v>
      </c>
    </row>
    <row r="1212" spans="1:6" ht="15" thickBot="1" x14ac:dyDescent="0.4">
      <c r="A1212" s="26" t="s">
        <v>50</v>
      </c>
      <c r="B1212" s="26" t="s">
        <v>78</v>
      </c>
      <c r="C1212" s="26">
        <v>604500</v>
      </c>
      <c r="D1212" s="26" t="s">
        <v>1098</v>
      </c>
      <c r="E1212" s="34">
        <v>921187.46</v>
      </c>
      <c r="F1212" s="50">
        <v>921187.46</v>
      </c>
    </row>
    <row r="1213" spans="1:6" ht="15" thickBot="1" x14ac:dyDescent="0.4">
      <c r="A1213" s="26" t="s">
        <v>50</v>
      </c>
      <c r="B1213" s="26" t="s">
        <v>78</v>
      </c>
      <c r="C1213" s="26">
        <v>604600</v>
      </c>
      <c r="D1213" s="26" t="s">
        <v>1099</v>
      </c>
      <c r="E1213" s="34">
        <v>256818.34</v>
      </c>
      <c r="F1213" s="50">
        <v>256818.34</v>
      </c>
    </row>
    <row r="1214" spans="1:6" ht="15" thickBot="1" x14ac:dyDescent="0.4">
      <c r="A1214" s="26" t="s">
        <v>50</v>
      </c>
      <c r="B1214" s="26" t="s">
        <v>78</v>
      </c>
      <c r="C1214" s="26">
        <v>604700</v>
      </c>
      <c r="D1214" s="26" t="s">
        <v>1100</v>
      </c>
      <c r="E1214" s="34">
        <v>363995.41</v>
      </c>
      <c r="F1214" s="50">
        <v>363995.41</v>
      </c>
    </row>
    <row r="1215" spans="1:6" ht="15" thickBot="1" x14ac:dyDescent="0.4">
      <c r="A1215" s="26" t="s">
        <v>50</v>
      </c>
      <c r="B1215" s="26" t="s">
        <v>78</v>
      </c>
      <c r="C1215" s="26">
        <v>604800</v>
      </c>
      <c r="D1215" s="26" t="s">
        <v>1101</v>
      </c>
      <c r="E1215" s="34">
        <v>25695.88</v>
      </c>
      <c r="F1215" s="50">
        <v>25695.88</v>
      </c>
    </row>
    <row r="1216" spans="1:6" ht="15" thickBot="1" x14ac:dyDescent="0.4">
      <c r="A1216" s="26" t="s">
        <v>50</v>
      </c>
      <c r="B1216" s="26" t="s">
        <v>78</v>
      </c>
      <c r="C1216" s="26">
        <v>604900</v>
      </c>
      <c r="D1216" s="26" t="s">
        <v>1102</v>
      </c>
      <c r="E1216" s="34">
        <v>297702.42</v>
      </c>
      <c r="F1216" s="50">
        <v>297702.42</v>
      </c>
    </row>
    <row r="1217" spans="1:6" ht="15" thickBot="1" x14ac:dyDescent="0.4">
      <c r="A1217" s="26" t="s">
        <v>50</v>
      </c>
      <c r="B1217" s="26" t="s">
        <v>78</v>
      </c>
      <c r="C1217" s="26">
        <v>604950</v>
      </c>
      <c r="D1217" s="26" t="s">
        <v>1103</v>
      </c>
      <c r="E1217" s="34">
        <v>502307.94</v>
      </c>
      <c r="F1217" s="50">
        <v>502307.94</v>
      </c>
    </row>
    <row r="1218" spans="1:6" ht="15" thickBot="1" x14ac:dyDescent="0.4">
      <c r="A1218" s="26" t="s">
        <v>50</v>
      </c>
      <c r="B1218" s="26" t="s">
        <v>78</v>
      </c>
      <c r="C1218" s="26">
        <v>605000</v>
      </c>
      <c r="D1218" s="26" t="s">
        <v>1104</v>
      </c>
      <c r="E1218" s="34">
        <v>6610306.2300000004</v>
      </c>
      <c r="F1218" s="50">
        <v>6610306.2300000004</v>
      </c>
    </row>
    <row r="1219" spans="1:6" ht="15" thickBot="1" x14ac:dyDescent="0.4">
      <c r="A1219" s="26" t="s">
        <v>50</v>
      </c>
      <c r="B1219" s="26" t="s">
        <v>78</v>
      </c>
      <c r="C1219" s="26">
        <v>605100</v>
      </c>
      <c r="D1219" s="26" t="s">
        <v>1105</v>
      </c>
      <c r="E1219" s="34">
        <v>43964595.289999999</v>
      </c>
      <c r="F1219" s="50">
        <v>43964595.289999999</v>
      </c>
    </row>
    <row r="1220" spans="1:6" ht="15" thickBot="1" x14ac:dyDescent="0.4">
      <c r="A1220" s="26" t="s">
        <v>50</v>
      </c>
      <c r="B1220" s="26" t="s">
        <v>78</v>
      </c>
      <c r="C1220" s="26">
        <v>605200</v>
      </c>
      <c r="D1220" s="26" t="s">
        <v>1106</v>
      </c>
      <c r="E1220" s="34">
        <v>988388.21</v>
      </c>
      <c r="F1220" s="50">
        <v>988388.21</v>
      </c>
    </row>
    <row r="1221" spans="1:6" ht="15" thickBot="1" x14ac:dyDescent="0.4">
      <c r="A1221" s="26" t="s">
        <v>50</v>
      </c>
      <c r="B1221" s="26" t="s">
        <v>78</v>
      </c>
      <c r="C1221" s="26">
        <v>605300</v>
      </c>
      <c r="D1221" s="26" t="s">
        <v>1107</v>
      </c>
      <c r="E1221" s="34">
        <v>8463.4599999999991</v>
      </c>
      <c r="F1221" s="50">
        <v>8463.4599999999991</v>
      </c>
    </row>
    <row r="1222" spans="1:6" ht="15" thickBot="1" x14ac:dyDescent="0.4">
      <c r="A1222" s="26" t="s">
        <v>50</v>
      </c>
      <c r="B1222" s="26" t="s">
        <v>78</v>
      </c>
      <c r="C1222" s="26">
        <v>605400</v>
      </c>
      <c r="D1222" s="26" t="s">
        <v>405</v>
      </c>
      <c r="E1222" s="34">
        <v>-72867105.120000005</v>
      </c>
      <c r="F1222" s="50">
        <v>-72867105.120000005</v>
      </c>
    </row>
    <row r="1223" spans="1:6" ht="15" thickBot="1" x14ac:dyDescent="0.4">
      <c r="A1223" s="26" t="s">
        <v>50</v>
      </c>
      <c r="B1223" s="26" t="s">
        <v>78</v>
      </c>
      <c r="C1223" s="26">
        <v>605500</v>
      </c>
      <c r="D1223" s="26" t="s">
        <v>1108</v>
      </c>
      <c r="E1223" s="34">
        <v>2632491.85</v>
      </c>
      <c r="F1223" s="50">
        <v>2632491.85</v>
      </c>
    </row>
    <row r="1224" spans="1:6" ht="15" thickBot="1" x14ac:dyDescent="0.4">
      <c r="A1224" s="26" t="s">
        <v>50</v>
      </c>
      <c r="B1224" s="26" t="s">
        <v>78</v>
      </c>
      <c r="C1224" s="26">
        <v>605600</v>
      </c>
      <c r="D1224" s="26" t="s">
        <v>1109</v>
      </c>
      <c r="E1224" s="34">
        <v>15178564.949999999</v>
      </c>
      <c r="F1224" s="50">
        <v>15178564.949999999</v>
      </c>
    </row>
    <row r="1225" spans="1:6" ht="15" thickBot="1" x14ac:dyDescent="0.4">
      <c r="A1225" s="26" t="s">
        <v>50</v>
      </c>
      <c r="B1225" s="26" t="s">
        <v>78</v>
      </c>
      <c r="C1225" s="26">
        <v>605700</v>
      </c>
      <c r="D1225" s="26" t="s">
        <v>1110</v>
      </c>
      <c r="E1225" s="34">
        <v>123127.66</v>
      </c>
      <c r="F1225" s="50">
        <v>123127.66</v>
      </c>
    </row>
    <row r="1226" spans="1:6" ht="15" thickBot="1" x14ac:dyDescent="0.4">
      <c r="A1226" s="26" t="s">
        <v>50</v>
      </c>
      <c r="B1226" s="26" t="s">
        <v>78</v>
      </c>
      <c r="C1226" s="26">
        <v>605800</v>
      </c>
      <c r="D1226" s="26" t="s">
        <v>1111</v>
      </c>
      <c r="E1226" s="34">
        <v>253839.71</v>
      </c>
      <c r="F1226" s="50">
        <v>253839.71</v>
      </c>
    </row>
    <row r="1227" spans="1:6" ht="15" thickBot="1" x14ac:dyDescent="0.4">
      <c r="A1227" s="26" t="s">
        <v>50</v>
      </c>
      <c r="B1227" s="26" t="s">
        <v>78</v>
      </c>
      <c r="C1227" s="26">
        <v>605900</v>
      </c>
      <c r="D1227" s="26" t="s">
        <v>1112</v>
      </c>
      <c r="E1227" s="34">
        <v>7420988.5800000001</v>
      </c>
      <c r="F1227" s="50">
        <v>7420988.5800000001</v>
      </c>
    </row>
    <row r="1228" spans="1:6" ht="15" thickBot="1" x14ac:dyDescent="0.4">
      <c r="A1228" s="26" t="s">
        <v>50</v>
      </c>
      <c r="B1228" s="26" t="s">
        <v>78</v>
      </c>
      <c r="C1228" s="26">
        <v>606000</v>
      </c>
      <c r="D1228" s="26" t="s">
        <v>1113</v>
      </c>
      <c r="E1228" s="34">
        <v>6456665.04</v>
      </c>
      <c r="F1228" s="50">
        <v>6456665.04</v>
      </c>
    </row>
    <row r="1229" spans="1:6" ht="15" thickBot="1" x14ac:dyDescent="0.4">
      <c r="A1229" s="26" t="s">
        <v>50</v>
      </c>
      <c r="B1229" s="26" t="s">
        <v>78</v>
      </c>
      <c r="C1229" s="26">
        <v>606100</v>
      </c>
      <c r="D1229" s="26" t="s">
        <v>1114</v>
      </c>
      <c r="E1229" s="34">
        <v>207199.63</v>
      </c>
      <c r="F1229" s="50">
        <v>207199.63</v>
      </c>
    </row>
    <row r="1230" spans="1:6" ht="15" thickBot="1" x14ac:dyDescent="0.4">
      <c r="A1230" s="26" t="s">
        <v>50</v>
      </c>
      <c r="B1230" s="26" t="s">
        <v>78</v>
      </c>
      <c r="C1230" s="26">
        <v>606200</v>
      </c>
      <c r="D1230" s="26" t="s">
        <v>1115</v>
      </c>
      <c r="E1230" s="34">
        <v>3363692.81</v>
      </c>
      <c r="F1230" s="50">
        <v>3363692.81</v>
      </c>
    </row>
    <row r="1231" spans="1:6" ht="15" thickBot="1" x14ac:dyDescent="0.4">
      <c r="A1231" s="26" t="s">
        <v>50</v>
      </c>
      <c r="B1231" s="26" t="s">
        <v>78</v>
      </c>
      <c r="C1231" s="26">
        <v>606245</v>
      </c>
      <c r="D1231" s="26" t="s">
        <v>1116</v>
      </c>
      <c r="E1231" s="34">
        <v>331212.31</v>
      </c>
      <c r="F1231" s="50">
        <v>331212.31</v>
      </c>
    </row>
    <row r="1232" spans="1:6" ht="15" thickBot="1" x14ac:dyDescent="0.4">
      <c r="A1232" s="26" t="s">
        <v>50</v>
      </c>
      <c r="B1232" s="26" t="s">
        <v>78</v>
      </c>
      <c r="C1232" s="26">
        <v>606250</v>
      </c>
      <c r="D1232" s="26" t="s">
        <v>1117</v>
      </c>
      <c r="E1232" s="34">
        <v>19750</v>
      </c>
      <c r="F1232" s="50">
        <v>19750</v>
      </c>
    </row>
    <row r="1233" spans="1:6" ht="15" thickBot="1" x14ac:dyDescent="0.4">
      <c r="A1233" s="26" t="s">
        <v>50</v>
      </c>
      <c r="B1233" s="26" t="s">
        <v>78</v>
      </c>
      <c r="C1233" s="26">
        <v>606300</v>
      </c>
      <c r="D1233" s="26" t="s">
        <v>1118</v>
      </c>
      <c r="E1233" s="34">
        <v>1335859.79</v>
      </c>
      <c r="F1233" s="50">
        <v>1335859.79</v>
      </c>
    </row>
    <row r="1234" spans="1:6" ht="15" thickBot="1" x14ac:dyDescent="0.4">
      <c r="A1234" s="26" t="s">
        <v>50</v>
      </c>
      <c r="B1234" s="26" t="s">
        <v>78</v>
      </c>
      <c r="C1234" s="26">
        <v>606400</v>
      </c>
      <c r="D1234" s="26" t="s">
        <v>1119</v>
      </c>
      <c r="E1234" s="34">
        <v>1029563.05</v>
      </c>
      <c r="F1234" s="50">
        <v>1029563.05</v>
      </c>
    </row>
    <row r="1235" spans="1:6" ht="15" thickBot="1" x14ac:dyDescent="0.4">
      <c r="A1235" s="26" t="s">
        <v>50</v>
      </c>
      <c r="B1235" s="26" t="s">
        <v>78</v>
      </c>
      <c r="C1235" s="26">
        <v>606500</v>
      </c>
      <c r="D1235" s="26" t="s">
        <v>1120</v>
      </c>
      <c r="E1235" s="34">
        <v>1084552.0900000001</v>
      </c>
      <c r="F1235" s="50">
        <v>1084552.0900000001</v>
      </c>
    </row>
    <row r="1236" spans="1:6" ht="15" thickBot="1" x14ac:dyDescent="0.4">
      <c r="A1236" s="26" t="s">
        <v>50</v>
      </c>
      <c r="B1236" s="26" t="s">
        <v>78</v>
      </c>
      <c r="C1236" s="26">
        <v>606600</v>
      </c>
      <c r="D1236" s="26" t="s">
        <v>1121</v>
      </c>
      <c r="E1236" s="34">
        <v>835353.67</v>
      </c>
      <c r="F1236" s="50">
        <v>835353.67</v>
      </c>
    </row>
    <row r="1237" spans="1:6" ht="15" thickBot="1" x14ac:dyDescent="0.4">
      <c r="A1237" s="26" t="s">
        <v>50</v>
      </c>
      <c r="B1237" s="26" t="s">
        <v>78</v>
      </c>
      <c r="C1237" s="26">
        <v>606800</v>
      </c>
      <c r="D1237" s="26" t="s">
        <v>1122</v>
      </c>
      <c r="E1237" s="34">
        <v>100396</v>
      </c>
      <c r="F1237" s="50">
        <v>100396</v>
      </c>
    </row>
    <row r="1238" spans="1:6" ht="15" thickBot="1" x14ac:dyDescent="0.4">
      <c r="A1238" s="26" t="s">
        <v>50</v>
      </c>
      <c r="B1238" s="26" t="s">
        <v>78</v>
      </c>
      <c r="C1238" s="26">
        <v>606801</v>
      </c>
      <c r="D1238" s="26" t="s">
        <v>1123</v>
      </c>
      <c r="E1238" s="34">
        <v>-841902.27</v>
      </c>
      <c r="F1238" s="50">
        <v>-841902.27</v>
      </c>
    </row>
    <row r="1239" spans="1:6" ht="15" thickBot="1" x14ac:dyDescent="0.4">
      <c r="A1239" s="26" t="s">
        <v>50</v>
      </c>
      <c r="B1239" s="26" t="s">
        <v>78</v>
      </c>
      <c r="C1239" s="26">
        <v>606810</v>
      </c>
      <c r="D1239" s="26" t="s">
        <v>1124</v>
      </c>
      <c r="E1239" s="34">
        <v>-895499.28</v>
      </c>
      <c r="F1239" s="50">
        <v>-895499.28</v>
      </c>
    </row>
    <row r="1240" spans="1:6" ht="15" thickBot="1" x14ac:dyDescent="0.4">
      <c r="A1240" s="26" t="s">
        <v>50</v>
      </c>
      <c r="B1240" s="26" t="s">
        <v>78</v>
      </c>
      <c r="C1240" s="26">
        <v>606812</v>
      </c>
      <c r="D1240" s="26" t="s">
        <v>1125</v>
      </c>
      <c r="E1240" s="34">
        <v>14651.45</v>
      </c>
      <c r="F1240" s="50">
        <v>14651.45</v>
      </c>
    </row>
    <row r="1241" spans="1:6" ht="15" thickBot="1" x14ac:dyDescent="0.4">
      <c r="A1241" s="26" t="s">
        <v>50</v>
      </c>
      <c r="B1241" s="26" t="s">
        <v>78</v>
      </c>
      <c r="C1241" s="26">
        <v>606813</v>
      </c>
      <c r="D1241" s="26" t="s">
        <v>1126</v>
      </c>
      <c r="E1241" s="34">
        <v>1897.99</v>
      </c>
      <c r="F1241" s="50">
        <v>1897.99</v>
      </c>
    </row>
    <row r="1242" spans="1:6" ht="15" thickBot="1" x14ac:dyDescent="0.4">
      <c r="A1242" s="26" t="s">
        <v>50</v>
      </c>
      <c r="B1242" s="26" t="s">
        <v>78</v>
      </c>
      <c r="C1242" s="26">
        <v>606814</v>
      </c>
      <c r="D1242" s="26" t="s">
        <v>1127</v>
      </c>
      <c r="E1242" s="34">
        <v>6872.72</v>
      </c>
      <c r="F1242" s="50">
        <v>6872.72</v>
      </c>
    </row>
    <row r="1243" spans="1:6" ht="15" thickBot="1" x14ac:dyDescent="0.4">
      <c r="A1243" s="26" t="s">
        <v>50</v>
      </c>
      <c r="B1243" s="26" t="s">
        <v>78</v>
      </c>
      <c r="C1243" s="26">
        <v>607000</v>
      </c>
      <c r="D1243" s="26" t="s">
        <v>1128</v>
      </c>
      <c r="E1243" s="34">
        <v>1247137.23</v>
      </c>
      <c r="F1243" s="50">
        <v>1247137.23</v>
      </c>
    </row>
    <row r="1244" spans="1:6" ht="15" thickBot="1" x14ac:dyDescent="0.4">
      <c r="A1244" s="26" t="s">
        <v>50</v>
      </c>
      <c r="B1244" s="26" t="s">
        <v>78</v>
      </c>
      <c r="C1244" s="26">
        <v>607100</v>
      </c>
      <c r="D1244" s="26" t="s">
        <v>1129</v>
      </c>
      <c r="E1244" s="34">
        <v>770007</v>
      </c>
      <c r="F1244" s="50">
        <v>770007</v>
      </c>
    </row>
    <row r="1245" spans="1:6" ht="15" thickBot="1" x14ac:dyDescent="0.4">
      <c r="A1245" s="26" t="s">
        <v>50</v>
      </c>
      <c r="B1245" s="26" t="s">
        <v>78</v>
      </c>
      <c r="C1245" s="26">
        <v>607200</v>
      </c>
      <c r="D1245" s="26" t="s">
        <v>1130</v>
      </c>
      <c r="E1245" s="34">
        <v>-177909.85</v>
      </c>
      <c r="F1245" s="50">
        <v>-177909.85</v>
      </c>
    </row>
    <row r="1246" spans="1:6" ht="15" thickBot="1" x14ac:dyDescent="0.4">
      <c r="A1246" s="26" t="s">
        <v>50</v>
      </c>
      <c r="B1246" s="26" t="s">
        <v>78</v>
      </c>
      <c r="C1246" s="26">
        <v>607201</v>
      </c>
      <c r="D1246" s="26" t="s">
        <v>1131</v>
      </c>
      <c r="E1246" s="34">
        <v>0</v>
      </c>
      <c r="F1246" s="50">
        <v>0</v>
      </c>
    </row>
    <row r="1247" spans="1:6" ht="15" thickBot="1" x14ac:dyDescent="0.4">
      <c r="A1247" s="26" t="s">
        <v>50</v>
      </c>
      <c r="B1247" s="26" t="s">
        <v>78</v>
      </c>
      <c r="C1247" s="26">
        <v>607400</v>
      </c>
      <c r="D1247" s="26" t="s">
        <v>1132</v>
      </c>
      <c r="E1247" s="34">
        <v>2152537.5</v>
      </c>
      <c r="F1247" s="50">
        <v>2152537.5</v>
      </c>
    </row>
    <row r="1248" spans="1:6" ht="15" thickBot="1" x14ac:dyDescent="0.4">
      <c r="A1248" s="26" t="s">
        <v>50</v>
      </c>
      <c r="B1248" s="26" t="s">
        <v>78</v>
      </c>
      <c r="C1248" s="26">
        <v>607500</v>
      </c>
      <c r="D1248" s="26" t="s">
        <v>1133</v>
      </c>
      <c r="E1248" s="34">
        <v>697444.18</v>
      </c>
      <c r="F1248" s="50">
        <v>697444.18</v>
      </c>
    </row>
    <row r="1249" spans="1:6" ht="15" thickBot="1" x14ac:dyDescent="0.4">
      <c r="A1249" s="26" t="s">
        <v>50</v>
      </c>
      <c r="B1249" s="26" t="s">
        <v>78</v>
      </c>
      <c r="C1249" s="26">
        <v>607700</v>
      </c>
      <c r="D1249" s="26" t="s">
        <v>1134</v>
      </c>
      <c r="E1249" s="34">
        <v>66546.31</v>
      </c>
      <c r="F1249" s="50">
        <v>66546.31</v>
      </c>
    </row>
    <row r="1250" spans="1:6" ht="15" thickBot="1" x14ac:dyDescent="0.4">
      <c r="A1250" s="26" t="s">
        <v>50</v>
      </c>
      <c r="B1250" s="26" t="s">
        <v>78</v>
      </c>
      <c r="C1250" s="26">
        <v>608000</v>
      </c>
      <c r="D1250" s="26" t="s">
        <v>1135</v>
      </c>
      <c r="E1250" s="34">
        <v>182282.27</v>
      </c>
      <c r="F1250" s="50">
        <v>182282.27</v>
      </c>
    </row>
    <row r="1251" spans="1:6" ht="15" thickBot="1" x14ac:dyDescent="0.4">
      <c r="A1251" s="26" t="s">
        <v>50</v>
      </c>
      <c r="B1251" s="26" t="s">
        <v>78</v>
      </c>
      <c r="C1251" s="26">
        <v>608005</v>
      </c>
      <c r="D1251" s="26" t="s">
        <v>1135</v>
      </c>
      <c r="E1251" s="34">
        <v>917</v>
      </c>
      <c r="F1251" s="50">
        <v>917</v>
      </c>
    </row>
    <row r="1252" spans="1:6" ht="15" thickBot="1" x14ac:dyDescent="0.4">
      <c r="A1252" s="26" t="s">
        <v>50</v>
      </c>
      <c r="B1252" s="26" t="s">
        <v>78</v>
      </c>
      <c r="C1252" s="26">
        <v>608010</v>
      </c>
      <c r="D1252" s="26" t="s">
        <v>1135</v>
      </c>
      <c r="E1252" s="34">
        <v>2083743.91</v>
      </c>
      <c r="F1252" s="50">
        <v>2083743.91</v>
      </c>
    </row>
    <row r="1253" spans="1:6" ht="15" thickBot="1" x14ac:dyDescent="0.4">
      <c r="A1253" s="26" t="s">
        <v>50</v>
      </c>
      <c r="B1253" s="26" t="s">
        <v>78</v>
      </c>
      <c r="C1253" s="26">
        <v>608020</v>
      </c>
      <c r="D1253" s="26" t="s">
        <v>1135</v>
      </c>
      <c r="E1253" s="34">
        <v>67384</v>
      </c>
      <c r="F1253" s="50">
        <v>67384</v>
      </c>
    </row>
    <row r="1254" spans="1:6" ht="15" thickBot="1" x14ac:dyDescent="0.4">
      <c r="A1254" s="26" t="s">
        <v>50</v>
      </c>
      <c r="B1254" s="26" t="s">
        <v>78</v>
      </c>
      <c r="C1254" s="26">
        <v>608025</v>
      </c>
      <c r="D1254" s="26" t="s">
        <v>1135</v>
      </c>
      <c r="E1254" s="34">
        <v>817</v>
      </c>
      <c r="F1254" s="50">
        <v>817</v>
      </c>
    </row>
    <row r="1255" spans="1:6" ht="15" thickBot="1" x14ac:dyDescent="0.4">
      <c r="A1255" s="26" t="s">
        <v>50</v>
      </c>
      <c r="B1255" s="26" t="s">
        <v>78</v>
      </c>
      <c r="C1255" s="26">
        <v>608030</v>
      </c>
      <c r="D1255" s="26" t="s">
        <v>1135</v>
      </c>
      <c r="E1255" s="34">
        <v>1739</v>
      </c>
      <c r="F1255" s="50">
        <v>1739</v>
      </c>
    </row>
    <row r="1256" spans="1:6" ht="15" thickBot="1" x14ac:dyDescent="0.4">
      <c r="A1256" s="26" t="s">
        <v>50</v>
      </c>
      <c r="B1256" s="26" t="s">
        <v>78</v>
      </c>
      <c r="C1256" s="26">
        <v>608035</v>
      </c>
      <c r="D1256" s="26" t="s">
        <v>1135</v>
      </c>
      <c r="E1256" s="34">
        <v>54844.480000000003</v>
      </c>
      <c r="F1256" s="50">
        <v>54844.480000000003</v>
      </c>
    </row>
    <row r="1257" spans="1:6" ht="15" thickBot="1" x14ac:dyDescent="0.4">
      <c r="A1257" s="26" t="s">
        <v>50</v>
      </c>
      <c r="B1257" s="26" t="s">
        <v>78</v>
      </c>
      <c r="C1257" s="26">
        <v>608040</v>
      </c>
      <c r="D1257" s="26" t="s">
        <v>1135</v>
      </c>
      <c r="E1257" s="34">
        <v>742599.47</v>
      </c>
      <c r="F1257" s="50">
        <v>742599.47</v>
      </c>
    </row>
    <row r="1258" spans="1:6" ht="15" thickBot="1" x14ac:dyDescent="0.4">
      <c r="A1258" s="26" t="s">
        <v>50</v>
      </c>
      <c r="B1258" s="26" t="s">
        <v>78</v>
      </c>
      <c r="C1258" s="26">
        <v>608100</v>
      </c>
      <c r="D1258" s="26" t="s">
        <v>1136</v>
      </c>
      <c r="E1258" s="34">
        <v>12132.56</v>
      </c>
      <c r="F1258" s="50">
        <v>12132.56</v>
      </c>
    </row>
    <row r="1259" spans="1:6" ht="15" thickBot="1" x14ac:dyDescent="0.4">
      <c r="A1259" s="26" t="s">
        <v>50</v>
      </c>
      <c r="B1259" s="26" t="s">
        <v>78</v>
      </c>
      <c r="C1259" s="26">
        <v>608200</v>
      </c>
      <c r="D1259" s="26" t="s">
        <v>1137</v>
      </c>
      <c r="E1259" s="34">
        <v>17.989999999999998</v>
      </c>
      <c r="F1259" s="50">
        <v>17.989999999999998</v>
      </c>
    </row>
    <row r="1260" spans="1:6" ht="15" thickBot="1" x14ac:dyDescent="0.4">
      <c r="A1260" s="26" t="s">
        <v>50</v>
      </c>
      <c r="B1260" s="26" t="s">
        <v>78</v>
      </c>
      <c r="C1260" s="26">
        <v>608400</v>
      </c>
      <c r="D1260" s="26" t="s">
        <v>1138</v>
      </c>
      <c r="E1260" s="34">
        <v>-185304.32000000001</v>
      </c>
      <c r="F1260" s="50">
        <v>-185304.32000000001</v>
      </c>
    </row>
    <row r="1261" spans="1:6" ht="15" thickBot="1" x14ac:dyDescent="0.4">
      <c r="A1261" s="26" t="s">
        <v>50</v>
      </c>
      <c r="B1261" s="26" t="s">
        <v>78</v>
      </c>
      <c r="C1261" s="26">
        <v>608410</v>
      </c>
      <c r="D1261" s="26" t="s">
        <v>1139</v>
      </c>
      <c r="E1261" s="34">
        <v>-1734814.05</v>
      </c>
      <c r="F1261" s="50">
        <v>-1734814.05</v>
      </c>
    </row>
    <row r="1262" spans="1:6" ht="15" thickBot="1" x14ac:dyDescent="0.4">
      <c r="A1262" s="26" t="s">
        <v>50</v>
      </c>
      <c r="B1262" s="26" t="s">
        <v>78</v>
      </c>
      <c r="C1262" s="26">
        <v>608411</v>
      </c>
      <c r="D1262" s="26" t="s">
        <v>1140</v>
      </c>
      <c r="E1262" s="34">
        <v>-726162.58</v>
      </c>
      <c r="F1262" s="50">
        <v>-726162.58</v>
      </c>
    </row>
    <row r="1263" spans="1:6" ht="15" thickBot="1" x14ac:dyDescent="0.4">
      <c r="A1263" s="26" t="s">
        <v>50</v>
      </c>
      <c r="B1263" s="26" t="s">
        <v>78</v>
      </c>
      <c r="C1263" s="26">
        <v>609100</v>
      </c>
      <c r="D1263" s="26" t="s">
        <v>1141</v>
      </c>
      <c r="E1263" s="34">
        <v>62111.5</v>
      </c>
      <c r="F1263" s="50">
        <v>62111.5</v>
      </c>
    </row>
    <row r="1264" spans="1:6" ht="15" thickBot="1" x14ac:dyDescent="0.4">
      <c r="A1264" s="26" t="s">
        <v>50</v>
      </c>
      <c r="B1264" s="26" t="s">
        <v>78</v>
      </c>
      <c r="C1264" s="26">
        <v>612100</v>
      </c>
      <c r="D1264" s="26" t="s">
        <v>1142</v>
      </c>
      <c r="E1264" s="34">
        <v>445129.42</v>
      </c>
      <c r="F1264" s="50">
        <v>445129.42</v>
      </c>
    </row>
    <row r="1265" spans="1:6" ht="15" thickBot="1" x14ac:dyDescent="0.4">
      <c r="A1265" s="26" t="s">
        <v>50</v>
      </c>
      <c r="B1265" s="26" t="s">
        <v>78</v>
      </c>
      <c r="C1265" s="26">
        <v>612200</v>
      </c>
      <c r="D1265" s="26" t="s">
        <v>1143</v>
      </c>
      <c r="E1265" s="34">
        <v>452896.71</v>
      </c>
      <c r="F1265" s="50">
        <v>452896.71</v>
      </c>
    </row>
    <row r="1266" spans="1:6" ht="15" thickBot="1" x14ac:dyDescent="0.4">
      <c r="A1266" s="26" t="s">
        <v>50</v>
      </c>
      <c r="B1266" s="26" t="s">
        <v>78</v>
      </c>
      <c r="C1266" s="26">
        <v>613100</v>
      </c>
      <c r="D1266" s="26" t="s">
        <v>1144</v>
      </c>
      <c r="E1266" s="34">
        <v>279717.58</v>
      </c>
      <c r="F1266" s="50">
        <v>279717.58</v>
      </c>
    </row>
    <row r="1267" spans="1:6" ht="15" thickBot="1" x14ac:dyDescent="0.4">
      <c r="A1267" s="26" t="s">
        <v>50</v>
      </c>
      <c r="B1267" s="26" t="s">
        <v>78</v>
      </c>
      <c r="C1267" s="26">
        <v>613200</v>
      </c>
      <c r="D1267" s="26" t="s">
        <v>1145</v>
      </c>
      <c r="E1267" s="34">
        <v>313237.38</v>
      </c>
      <c r="F1267" s="50">
        <v>313237.38</v>
      </c>
    </row>
    <row r="1268" spans="1:6" ht="15" thickBot="1" x14ac:dyDescent="0.4">
      <c r="A1268" s="26" t="s">
        <v>50</v>
      </c>
      <c r="B1268" s="26" t="s">
        <v>78</v>
      </c>
      <c r="C1268" s="26">
        <v>622000</v>
      </c>
      <c r="D1268" s="26" t="s">
        <v>1146</v>
      </c>
      <c r="E1268" s="34">
        <v>904999.36</v>
      </c>
      <c r="F1268" s="50">
        <v>904999.36</v>
      </c>
    </row>
    <row r="1269" spans="1:6" ht="15" thickBot="1" x14ac:dyDescent="0.4">
      <c r="A1269" s="26" t="s">
        <v>50</v>
      </c>
      <c r="B1269" s="26" t="s">
        <v>78</v>
      </c>
      <c r="C1269" s="26">
        <v>622100</v>
      </c>
      <c r="D1269" s="26" t="s">
        <v>1147</v>
      </c>
      <c r="E1269" s="34">
        <v>53762.31</v>
      </c>
      <c r="F1269" s="50">
        <v>53762.31</v>
      </c>
    </row>
    <row r="1270" spans="1:6" ht="15" thickBot="1" x14ac:dyDescent="0.4">
      <c r="A1270" s="26" t="s">
        <v>50</v>
      </c>
      <c r="B1270" s="26" t="s">
        <v>78</v>
      </c>
      <c r="C1270" s="26">
        <v>622200</v>
      </c>
      <c r="D1270" s="26" t="s">
        <v>1148</v>
      </c>
      <c r="E1270" s="34">
        <v>10715.64</v>
      </c>
      <c r="F1270" s="50">
        <v>10715.64</v>
      </c>
    </row>
    <row r="1271" spans="1:6" ht="15" thickBot="1" x14ac:dyDescent="0.4">
      <c r="A1271" s="26" t="s">
        <v>50</v>
      </c>
      <c r="B1271" s="26" t="s">
        <v>78</v>
      </c>
      <c r="C1271" s="26">
        <v>624100</v>
      </c>
      <c r="D1271" s="26" t="s">
        <v>1149</v>
      </c>
      <c r="E1271" s="34">
        <v>490.67</v>
      </c>
      <c r="F1271" s="50">
        <v>490.67</v>
      </c>
    </row>
    <row r="1272" spans="1:6" ht="15" thickBot="1" x14ac:dyDescent="0.4">
      <c r="A1272" s="26" t="s">
        <v>50</v>
      </c>
      <c r="B1272" s="26" t="s">
        <v>78</v>
      </c>
      <c r="C1272" s="26">
        <v>624200</v>
      </c>
      <c r="D1272" s="26" t="s">
        <v>1150</v>
      </c>
      <c r="E1272" s="34">
        <v>325718.44</v>
      </c>
      <c r="F1272" s="50">
        <v>325718.44</v>
      </c>
    </row>
    <row r="1273" spans="1:6" ht="15" thickBot="1" x14ac:dyDescent="0.4">
      <c r="A1273" s="26" t="s">
        <v>50</v>
      </c>
      <c r="B1273" s="26" t="s">
        <v>78</v>
      </c>
      <c r="C1273" s="26">
        <v>630100</v>
      </c>
      <c r="D1273" s="26" t="s">
        <v>1151</v>
      </c>
      <c r="E1273" s="34">
        <v>44788831.240000002</v>
      </c>
      <c r="F1273" s="50">
        <v>44788831.240000002</v>
      </c>
    </row>
    <row r="1274" spans="1:6" ht="15" thickBot="1" x14ac:dyDescent="0.4">
      <c r="A1274" s="26" t="s">
        <v>50</v>
      </c>
      <c r="B1274" s="26" t="s">
        <v>78</v>
      </c>
      <c r="C1274" s="26">
        <v>630105</v>
      </c>
      <c r="D1274" s="26" t="s">
        <v>1152</v>
      </c>
      <c r="E1274" s="34">
        <v>2754135.85</v>
      </c>
      <c r="F1274" s="50">
        <v>2754135.85</v>
      </c>
    </row>
    <row r="1275" spans="1:6" ht="15" thickBot="1" x14ac:dyDescent="0.4">
      <c r="A1275" s="26" t="s">
        <v>50</v>
      </c>
      <c r="B1275" s="26" t="s">
        <v>78</v>
      </c>
      <c r="C1275" s="26">
        <v>630110</v>
      </c>
      <c r="D1275" s="26" t="s">
        <v>1153</v>
      </c>
      <c r="E1275" s="34">
        <v>934190.31</v>
      </c>
      <c r="F1275" s="50">
        <v>934190.31</v>
      </c>
    </row>
    <row r="1276" spans="1:6" ht="15" thickBot="1" x14ac:dyDescent="0.4">
      <c r="A1276" s="26" t="s">
        <v>50</v>
      </c>
      <c r="B1276" s="26" t="s">
        <v>78</v>
      </c>
      <c r="C1276" s="26">
        <v>630115</v>
      </c>
      <c r="D1276" s="26" t="s">
        <v>1153</v>
      </c>
      <c r="E1276" s="34">
        <v>156040</v>
      </c>
      <c r="F1276" s="50">
        <v>156040</v>
      </c>
    </row>
    <row r="1277" spans="1:6" ht="15" thickBot="1" x14ac:dyDescent="0.4">
      <c r="A1277" s="26" t="s">
        <v>50</v>
      </c>
      <c r="B1277" s="26" t="s">
        <v>78</v>
      </c>
      <c r="C1277" s="26">
        <v>630120</v>
      </c>
      <c r="D1277" s="26" t="s">
        <v>1154</v>
      </c>
      <c r="E1277" s="34">
        <v>1989.65</v>
      </c>
      <c r="F1277" s="50">
        <v>1989.65</v>
      </c>
    </row>
    <row r="1278" spans="1:6" ht="15" thickBot="1" x14ac:dyDescent="0.4">
      <c r="A1278" s="26" t="s">
        <v>50</v>
      </c>
      <c r="B1278" s="26" t="s">
        <v>78</v>
      </c>
      <c r="C1278" s="26">
        <v>630125</v>
      </c>
      <c r="D1278" s="26" t="s">
        <v>1155</v>
      </c>
      <c r="E1278" s="34">
        <v>523992.49</v>
      </c>
      <c r="F1278" s="50">
        <v>523992.49</v>
      </c>
    </row>
    <row r="1279" spans="1:6" ht="15" thickBot="1" x14ac:dyDescent="0.4">
      <c r="A1279" s="26" t="s">
        <v>50</v>
      </c>
      <c r="B1279" s="26" t="s">
        <v>78</v>
      </c>
      <c r="C1279" s="26">
        <v>630130</v>
      </c>
      <c r="D1279" s="26" t="s">
        <v>1156</v>
      </c>
      <c r="E1279" s="34">
        <v>786811.09</v>
      </c>
      <c r="F1279" s="50">
        <v>786811.09</v>
      </c>
    </row>
    <row r="1280" spans="1:6" ht="15" thickBot="1" x14ac:dyDescent="0.4">
      <c r="A1280" s="26" t="s">
        <v>50</v>
      </c>
      <c r="B1280" s="26" t="s">
        <v>78</v>
      </c>
      <c r="C1280" s="26">
        <v>630135</v>
      </c>
      <c r="D1280" s="26" t="s">
        <v>1157</v>
      </c>
      <c r="E1280" s="34">
        <v>2529396.2400000002</v>
      </c>
      <c r="F1280" s="50">
        <v>2529396.2400000002</v>
      </c>
    </row>
    <row r="1281" spans="1:6" ht="15" thickBot="1" x14ac:dyDescent="0.4">
      <c r="A1281" s="26" t="s">
        <v>50</v>
      </c>
      <c r="B1281" s="26" t="s">
        <v>78</v>
      </c>
      <c r="C1281" s="26">
        <v>630140</v>
      </c>
      <c r="D1281" s="26" t="s">
        <v>1158</v>
      </c>
      <c r="E1281" s="34">
        <v>-740441.5</v>
      </c>
      <c r="F1281" s="50">
        <v>-740441.5</v>
      </c>
    </row>
    <row r="1282" spans="1:6" ht="15" thickBot="1" x14ac:dyDescent="0.4">
      <c r="A1282" s="26" t="s">
        <v>50</v>
      </c>
      <c r="B1282" s="26" t="s">
        <v>78</v>
      </c>
      <c r="C1282" s="26">
        <v>630145</v>
      </c>
      <c r="D1282" s="26" t="s">
        <v>1159</v>
      </c>
      <c r="E1282" s="34">
        <v>-2754135.85</v>
      </c>
      <c r="F1282" s="50">
        <v>-2754135.85</v>
      </c>
    </row>
    <row r="1283" spans="1:6" ht="15" thickBot="1" x14ac:dyDescent="0.4">
      <c r="A1283" s="26" t="s">
        <v>50</v>
      </c>
      <c r="B1283" s="26" t="s">
        <v>78</v>
      </c>
      <c r="C1283" s="26">
        <v>630150</v>
      </c>
      <c r="D1283" s="26" t="s">
        <v>1160</v>
      </c>
      <c r="E1283" s="34">
        <v>0</v>
      </c>
      <c r="F1283" s="50">
        <v>0</v>
      </c>
    </row>
    <row r="1284" spans="1:6" ht="15" thickBot="1" x14ac:dyDescent="0.4">
      <c r="A1284" s="26" t="s">
        <v>50</v>
      </c>
      <c r="B1284" s="26" t="s">
        <v>78</v>
      </c>
      <c r="C1284" s="26">
        <v>630170</v>
      </c>
      <c r="D1284" s="26" t="s">
        <v>1161</v>
      </c>
      <c r="E1284" s="34">
        <v>192480.88</v>
      </c>
      <c r="F1284" s="50">
        <v>192480.88</v>
      </c>
    </row>
    <row r="1285" spans="1:6" ht="15" thickBot="1" x14ac:dyDescent="0.4">
      <c r="A1285" s="26" t="s">
        <v>50</v>
      </c>
      <c r="B1285" s="26" t="s">
        <v>78</v>
      </c>
      <c r="C1285" s="26">
        <v>630200</v>
      </c>
      <c r="D1285" s="26" t="s">
        <v>1162</v>
      </c>
      <c r="E1285" s="34">
        <v>0</v>
      </c>
      <c r="F1285" s="50">
        <v>0</v>
      </c>
    </row>
    <row r="1286" spans="1:6" ht="15" thickBot="1" x14ac:dyDescent="0.4">
      <c r="A1286" s="26" t="s">
        <v>50</v>
      </c>
      <c r="B1286" s="26" t="s">
        <v>78</v>
      </c>
      <c r="C1286" s="26">
        <v>631200</v>
      </c>
      <c r="D1286" s="26" t="s">
        <v>1163</v>
      </c>
      <c r="E1286" s="34">
        <v>2875211.61</v>
      </c>
      <c r="F1286" s="50">
        <v>2875211.61</v>
      </c>
    </row>
    <row r="1287" spans="1:6" ht="15" thickBot="1" x14ac:dyDescent="0.4">
      <c r="A1287" s="26" t="s">
        <v>50</v>
      </c>
      <c r="B1287" s="26" t="s">
        <v>78</v>
      </c>
      <c r="C1287" s="26">
        <v>631201</v>
      </c>
      <c r="D1287" s="26" t="s">
        <v>1164</v>
      </c>
      <c r="E1287" s="34">
        <v>1786630.08</v>
      </c>
      <c r="F1287" s="50">
        <v>1786630.08</v>
      </c>
    </row>
    <row r="1288" spans="1:6" ht="15" thickBot="1" x14ac:dyDescent="0.4">
      <c r="A1288" s="26" t="s">
        <v>50</v>
      </c>
      <c r="B1288" s="26" t="s">
        <v>78</v>
      </c>
      <c r="C1288" s="26">
        <v>640200</v>
      </c>
      <c r="D1288" s="26" t="s">
        <v>1165</v>
      </c>
      <c r="E1288" s="34">
        <v>-2992.37</v>
      </c>
      <c r="F1288" s="50">
        <v>-2992.37</v>
      </c>
    </row>
    <row r="1289" spans="1:6" ht="15" thickBot="1" x14ac:dyDescent="0.4">
      <c r="A1289" s="26" t="s">
        <v>50</v>
      </c>
      <c r="B1289" s="26" t="s">
        <v>78</v>
      </c>
      <c r="C1289" s="26">
        <v>640600</v>
      </c>
      <c r="D1289" s="26" t="s">
        <v>1166</v>
      </c>
      <c r="E1289" s="34">
        <v>-114904.8</v>
      </c>
      <c r="F1289" s="50">
        <v>-114904.8</v>
      </c>
    </row>
    <row r="1290" spans="1:6" ht="15" thickBot="1" x14ac:dyDescent="0.4">
      <c r="A1290" s="26" t="s">
        <v>50</v>
      </c>
      <c r="B1290" s="26" t="s">
        <v>78</v>
      </c>
      <c r="C1290" s="26">
        <v>640800</v>
      </c>
      <c r="D1290" s="26" t="s">
        <v>1167</v>
      </c>
      <c r="E1290" s="34">
        <v>32487567.960000001</v>
      </c>
      <c r="F1290" s="50">
        <v>32487567.960000001</v>
      </c>
    </row>
    <row r="1291" spans="1:6" ht="15" thickBot="1" x14ac:dyDescent="0.4">
      <c r="A1291" s="26" t="s">
        <v>50</v>
      </c>
      <c r="B1291" s="26" t="s">
        <v>78</v>
      </c>
      <c r="C1291" s="26">
        <v>662000</v>
      </c>
      <c r="D1291" s="26" t="s">
        <v>1168</v>
      </c>
      <c r="E1291" s="34">
        <v>0</v>
      </c>
      <c r="F1291" s="50">
        <v>0</v>
      </c>
    </row>
    <row r="1292" spans="1:6" ht="15" thickBot="1" x14ac:dyDescent="0.4">
      <c r="A1292" s="26" t="s">
        <v>50</v>
      </c>
      <c r="B1292" s="26" t="s">
        <v>78</v>
      </c>
      <c r="C1292" s="26">
        <v>680100</v>
      </c>
      <c r="D1292" s="26" t="s">
        <v>1169</v>
      </c>
      <c r="E1292" s="34">
        <v>0</v>
      </c>
      <c r="F1292" s="50">
        <v>0</v>
      </c>
    </row>
    <row r="1293" spans="1:6" ht="15" thickBot="1" x14ac:dyDescent="0.4">
      <c r="A1293" s="26" t="s">
        <v>50</v>
      </c>
      <c r="B1293" s="26" t="s">
        <v>78</v>
      </c>
      <c r="C1293" s="26">
        <v>680105</v>
      </c>
      <c r="D1293" s="26" t="s">
        <v>1170</v>
      </c>
      <c r="E1293" s="34">
        <v>0</v>
      </c>
      <c r="F1293" s="50">
        <v>0</v>
      </c>
    </row>
    <row r="1294" spans="1:6" ht="15" thickBot="1" x14ac:dyDescent="0.4">
      <c r="A1294" s="26" t="s">
        <v>50</v>
      </c>
      <c r="B1294" s="26" t="s">
        <v>78</v>
      </c>
      <c r="C1294" s="26">
        <v>680107</v>
      </c>
      <c r="D1294" s="26" t="s">
        <v>1171</v>
      </c>
      <c r="E1294" s="34">
        <v>0</v>
      </c>
      <c r="F1294" s="50">
        <v>0</v>
      </c>
    </row>
    <row r="1295" spans="1:6" ht="15" thickBot="1" x14ac:dyDescent="0.4">
      <c r="A1295" s="26" t="s">
        <v>50</v>
      </c>
      <c r="B1295" s="26" t="s">
        <v>78</v>
      </c>
      <c r="C1295" s="26">
        <v>680108</v>
      </c>
      <c r="D1295" s="26" t="s">
        <v>1172</v>
      </c>
      <c r="E1295" s="34">
        <v>0</v>
      </c>
      <c r="F1295" s="50">
        <v>0</v>
      </c>
    </row>
    <row r="1296" spans="1:6" ht="15" thickBot="1" x14ac:dyDescent="0.4">
      <c r="A1296" s="26" t="s">
        <v>50</v>
      </c>
      <c r="B1296" s="26" t="s">
        <v>78</v>
      </c>
      <c r="C1296" s="26">
        <v>680301</v>
      </c>
      <c r="D1296" s="26" t="s">
        <v>1173</v>
      </c>
      <c r="E1296" s="34">
        <v>0</v>
      </c>
      <c r="F1296" s="50">
        <v>0</v>
      </c>
    </row>
    <row r="1297" spans="1:6" ht="15" thickBot="1" x14ac:dyDescent="0.4">
      <c r="A1297" s="26" t="s">
        <v>50</v>
      </c>
      <c r="B1297" s="26" t="s">
        <v>78</v>
      </c>
      <c r="C1297" s="26">
        <v>680302</v>
      </c>
      <c r="D1297" s="26" t="s">
        <v>1174</v>
      </c>
      <c r="E1297" s="34">
        <v>0</v>
      </c>
      <c r="F1297" s="50">
        <v>0</v>
      </c>
    </row>
    <row r="1298" spans="1:6" ht="15" thickBot="1" x14ac:dyDescent="0.4">
      <c r="A1298" s="26" t="s">
        <v>50</v>
      </c>
      <c r="B1298" s="26" t="s">
        <v>78</v>
      </c>
      <c r="C1298" s="26">
        <v>680305</v>
      </c>
      <c r="D1298" s="26" t="s">
        <v>2894</v>
      </c>
      <c r="E1298" s="34">
        <v>0</v>
      </c>
      <c r="F1298" s="50">
        <v>0</v>
      </c>
    </row>
    <row r="1299" spans="1:6" ht="15" thickBot="1" x14ac:dyDescent="0.4">
      <c r="A1299" s="26" t="s">
        <v>50</v>
      </c>
      <c r="B1299" s="26" t="s">
        <v>78</v>
      </c>
      <c r="C1299" s="26">
        <v>680306</v>
      </c>
      <c r="D1299" s="26" t="s">
        <v>2895</v>
      </c>
      <c r="E1299" s="34">
        <v>0</v>
      </c>
      <c r="F1299" s="50">
        <v>0</v>
      </c>
    </row>
    <row r="1300" spans="1:6" ht="15" thickBot="1" x14ac:dyDescent="0.4">
      <c r="A1300" s="26" t="s">
        <v>50</v>
      </c>
      <c r="B1300" s="26" t="s">
        <v>78</v>
      </c>
      <c r="C1300" s="26">
        <v>680307</v>
      </c>
      <c r="D1300" s="26" t="s">
        <v>1175</v>
      </c>
      <c r="E1300" s="34">
        <v>0</v>
      </c>
      <c r="F1300" s="50">
        <v>0</v>
      </c>
    </row>
    <row r="1301" spans="1:6" ht="15" thickBot="1" x14ac:dyDescent="0.4">
      <c r="A1301" s="26" t="s">
        <v>50</v>
      </c>
      <c r="B1301" s="26" t="s">
        <v>78</v>
      </c>
      <c r="C1301" s="26">
        <v>680308</v>
      </c>
      <c r="D1301" s="26" t="s">
        <v>1176</v>
      </c>
      <c r="E1301" s="34">
        <v>0</v>
      </c>
      <c r="F1301" s="50">
        <v>0</v>
      </c>
    </row>
    <row r="1302" spans="1:6" ht="15" thickBot="1" x14ac:dyDescent="0.4">
      <c r="A1302" s="26" t="s">
        <v>50</v>
      </c>
      <c r="B1302" s="26" t="s">
        <v>78</v>
      </c>
      <c r="C1302" s="26">
        <v>681001</v>
      </c>
      <c r="D1302" s="26" t="s">
        <v>1177</v>
      </c>
      <c r="E1302" s="34">
        <v>0</v>
      </c>
      <c r="F1302" s="50">
        <v>0</v>
      </c>
    </row>
    <row r="1303" spans="1:6" ht="15" thickBot="1" x14ac:dyDescent="0.4">
      <c r="A1303" s="26" t="s">
        <v>50</v>
      </c>
      <c r="B1303" s="26" t="s">
        <v>78</v>
      </c>
      <c r="C1303" s="26">
        <v>681002</v>
      </c>
      <c r="D1303" s="26" t="s">
        <v>1178</v>
      </c>
      <c r="E1303" s="34">
        <v>0</v>
      </c>
      <c r="F1303" s="50">
        <v>0</v>
      </c>
    </row>
    <row r="1304" spans="1:6" ht="15" thickBot="1" x14ac:dyDescent="0.4">
      <c r="A1304" s="26" t="s">
        <v>50</v>
      </c>
      <c r="B1304" s="26" t="s">
        <v>78</v>
      </c>
      <c r="C1304" s="26">
        <v>681500</v>
      </c>
      <c r="D1304" s="26" t="s">
        <v>1179</v>
      </c>
      <c r="E1304" s="34">
        <v>0</v>
      </c>
      <c r="F1304" s="50">
        <v>0</v>
      </c>
    </row>
    <row r="1305" spans="1:6" ht="15" thickBot="1" x14ac:dyDescent="0.4">
      <c r="A1305" s="26" t="s">
        <v>50</v>
      </c>
      <c r="B1305" s="26" t="s">
        <v>78</v>
      </c>
      <c r="C1305" s="26">
        <v>681501</v>
      </c>
      <c r="D1305" s="26" t="s">
        <v>1180</v>
      </c>
      <c r="E1305" s="34">
        <v>0</v>
      </c>
      <c r="F1305" s="50">
        <v>0</v>
      </c>
    </row>
    <row r="1306" spans="1:6" ht="15" thickBot="1" x14ac:dyDescent="0.4">
      <c r="A1306" s="26" t="s">
        <v>50</v>
      </c>
      <c r="B1306" s="26" t="s">
        <v>78</v>
      </c>
      <c r="C1306" s="26">
        <v>681700</v>
      </c>
      <c r="D1306" s="26" t="s">
        <v>1181</v>
      </c>
      <c r="E1306" s="34">
        <v>0</v>
      </c>
      <c r="F1306" s="50">
        <v>0</v>
      </c>
    </row>
    <row r="1307" spans="1:6" ht="15" thickBot="1" x14ac:dyDescent="0.4">
      <c r="A1307" s="26" t="s">
        <v>50</v>
      </c>
      <c r="B1307" s="26" t="s">
        <v>78</v>
      </c>
      <c r="C1307" s="26">
        <v>681701</v>
      </c>
      <c r="D1307" s="26" t="s">
        <v>1182</v>
      </c>
      <c r="E1307" s="34">
        <v>0</v>
      </c>
      <c r="F1307" s="50">
        <v>0</v>
      </c>
    </row>
    <row r="1308" spans="1:6" ht="15" thickBot="1" x14ac:dyDescent="0.4">
      <c r="A1308" s="26" t="s">
        <v>50</v>
      </c>
      <c r="B1308" s="26" t="s">
        <v>78</v>
      </c>
      <c r="C1308" s="26">
        <v>685400</v>
      </c>
      <c r="D1308" s="26" t="s">
        <v>1137</v>
      </c>
      <c r="E1308" s="34">
        <v>0</v>
      </c>
      <c r="F1308" s="50">
        <v>0</v>
      </c>
    </row>
    <row r="1309" spans="1:6" ht="15" thickBot="1" x14ac:dyDescent="0.4">
      <c r="A1309" s="26" t="s">
        <v>50</v>
      </c>
      <c r="B1309" s="26" t="s">
        <v>78</v>
      </c>
      <c r="C1309" s="26">
        <v>685401</v>
      </c>
      <c r="D1309" s="26" t="s">
        <v>1183</v>
      </c>
      <c r="E1309" s="34">
        <v>0</v>
      </c>
      <c r="F1309" s="50">
        <v>0</v>
      </c>
    </row>
    <row r="1310" spans="1:6" ht="15" thickBot="1" x14ac:dyDescent="0.4">
      <c r="A1310" s="26" t="s">
        <v>50</v>
      </c>
      <c r="B1310" s="26" t="s">
        <v>78</v>
      </c>
      <c r="C1310" s="26">
        <v>685800</v>
      </c>
      <c r="D1310" s="26" t="s">
        <v>1184</v>
      </c>
      <c r="E1310" s="34">
        <v>0</v>
      </c>
      <c r="F1310" s="50">
        <v>0</v>
      </c>
    </row>
    <row r="1311" spans="1:6" ht="15" thickBot="1" x14ac:dyDescent="0.4">
      <c r="A1311" s="26" t="s">
        <v>50</v>
      </c>
      <c r="B1311" s="26" t="s">
        <v>78</v>
      </c>
      <c r="C1311" s="26">
        <v>685801</v>
      </c>
      <c r="D1311" s="26" t="s">
        <v>1185</v>
      </c>
      <c r="E1311" s="34">
        <v>0</v>
      </c>
      <c r="F1311" s="50">
        <v>0</v>
      </c>
    </row>
    <row r="1312" spans="1:6" ht="15" thickBot="1" x14ac:dyDescent="0.4">
      <c r="A1312" s="26" t="s">
        <v>50</v>
      </c>
      <c r="B1312" s="26" t="s">
        <v>78</v>
      </c>
      <c r="C1312" s="26">
        <v>686801</v>
      </c>
      <c r="D1312" s="26" t="s">
        <v>1186</v>
      </c>
      <c r="E1312" s="34">
        <v>0</v>
      </c>
      <c r="F1312" s="50">
        <v>0</v>
      </c>
    </row>
    <row r="1313" spans="1:6" ht="15" thickBot="1" x14ac:dyDescent="0.4">
      <c r="A1313" s="26" t="s">
        <v>50</v>
      </c>
      <c r="B1313" s="26" t="s">
        <v>78</v>
      </c>
      <c r="C1313" s="26">
        <v>688105</v>
      </c>
      <c r="D1313" s="26" t="s">
        <v>1187</v>
      </c>
      <c r="E1313" s="34">
        <v>0</v>
      </c>
      <c r="F1313" s="50">
        <v>0</v>
      </c>
    </row>
    <row r="1314" spans="1:6" ht="15" thickBot="1" x14ac:dyDescent="0.4">
      <c r="A1314" s="26" t="s">
        <v>50</v>
      </c>
      <c r="B1314" s="26" t="s">
        <v>78</v>
      </c>
      <c r="C1314" s="26">
        <v>688106</v>
      </c>
      <c r="D1314" s="26" t="s">
        <v>1188</v>
      </c>
      <c r="E1314" s="34">
        <v>0</v>
      </c>
      <c r="F1314" s="50">
        <v>0</v>
      </c>
    </row>
    <row r="1315" spans="1:6" ht="15" thickBot="1" x14ac:dyDescent="0.4">
      <c r="A1315" s="26" t="s">
        <v>50</v>
      </c>
      <c r="B1315" s="26" t="s">
        <v>78</v>
      </c>
      <c r="C1315" s="26">
        <v>688301</v>
      </c>
      <c r="D1315" s="26" t="s">
        <v>1189</v>
      </c>
      <c r="E1315" s="34">
        <v>0</v>
      </c>
      <c r="F1315" s="50">
        <v>0</v>
      </c>
    </row>
    <row r="1316" spans="1:6" ht="15" thickBot="1" x14ac:dyDescent="0.4">
      <c r="A1316" s="26" t="s">
        <v>50</v>
      </c>
      <c r="B1316" s="26" t="s">
        <v>78</v>
      </c>
      <c r="C1316" s="26">
        <v>688305</v>
      </c>
      <c r="D1316" s="26" t="s">
        <v>1190</v>
      </c>
      <c r="E1316" s="34">
        <v>0</v>
      </c>
      <c r="F1316" s="50">
        <v>0</v>
      </c>
    </row>
    <row r="1317" spans="1:6" ht="15" thickBot="1" x14ac:dyDescent="0.4">
      <c r="A1317" s="26" t="s">
        <v>50</v>
      </c>
      <c r="B1317" s="26" t="s">
        <v>78</v>
      </c>
      <c r="C1317" s="26">
        <v>688306</v>
      </c>
      <c r="D1317" s="26" t="s">
        <v>1191</v>
      </c>
      <c r="E1317" s="34">
        <v>0</v>
      </c>
      <c r="F1317" s="50">
        <v>0</v>
      </c>
    </row>
    <row r="1318" spans="1:6" ht="15" thickBot="1" x14ac:dyDescent="0.4">
      <c r="A1318" s="26" t="s">
        <v>50</v>
      </c>
      <c r="B1318" s="26" t="s">
        <v>78</v>
      </c>
      <c r="C1318" s="26">
        <v>689500</v>
      </c>
      <c r="D1318" s="26" t="s">
        <v>1192</v>
      </c>
      <c r="E1318" s="34">
        <v>0</v>
      </c>
      <c r="F1318" s="50">
        <v>0</v>
      </c>
    </row>
    <row r="1319" spans="1:6" ht="15" thickBot="1" x14ac:dyDescent="0.4">
      <c r="A1319" s="26" t="s">
        <v>50</v>
      </c>
      <c r="B1319" s="26" t="s">
        <v>78</v>
      </c>
      <c r="C1319" s="26">
        <v>689800</v>
      </c>
      <c r="D1319" s="26" t="s">
        <v>1193</v>
      </c>
      <c r="E1319" s="34">
        <v>0</v>
      </c>
      <c r="F1319" s="50">
        <v>0</v>
      </c>
    </row>
    <row r="1320" spans="1:6" ht="15" thickBot="1" x14ac:dyDescent="0.4">
      <c r="A1320" s="26" t="s">
        <v>50</v>
      </c>
      <c r="B1320" s="26" t="s">
        <v>78</v>
      </c>
      <c r="C1320" s="26">
        <v>689999</v>
      </c>
      <c r="D1320" s="26" t="s">
        <v>1194</v>
      </c>
      <c r="E1320" s="34">
        <v>-3983.75</v>
      </c>
      <c r="F1320" s="50">
        <v>-3983.75</v>
      </c>
    </row>
    <row r="1321" spans="1:6" ht="15" thickBot="1" x14ac:dyDescent="0.4">
      <c r="A1321" s="26" t="s">
        <v>50</v>
      </c>
      <c r="B1321" s="26" t="s">
        <v>78</v>
      </c>
      <c r="C1321" s="26">
        <v>699666</v>
      </c>
      <c r="D1321" s="26" t="s">
        <v>1195</v>
      </c>
      <c r="E1321" s="34">
        <v>4995.62</v>
      </c>
      <c r="F1321" s="50">
        <v>4995.62</v>
      </c>
    </row>
    <row r="1322" spans="1:6" ht="15" thickBot="1" x14ac:dyDescent="0.4">
      <c r="A1322" s="26" t="s">
        <v>50</v>
      </c>
      <c r="B1322" s="26" t="s">
        <v>78</v>
      </c>
      <c r="C1322" s="26">
        <v>699900</v>
      </c>
      <c r="D1322" s="26" t="s">
        <v>1196</v>
      </c>
      <c r="E1322" s="34">
        <v>36.75</v>
      </c>
      <c r="F1322" s="50">
        <v>36.75</v>
      </c>
    </row>
    <row r="1323" spans="1:6" ht="15" thickBot="1" x14ac:dyDescent="0.4">
      <c r="A1323" s="26" t="s">
        <v>50</v>
      </c>
      <c r="B1323" s="26" t="s">
        <v>78</v>
      </c>
      <c r="C1323" s="26">
        <v>699999</v>
      </c>
      <c r="D1323" s="26" t="s">
        <v>1197</v>
      </c>
      <c r="E1323" s="34">
        <v>-331087556.55000001</v>
      </c>
      <c r="F1323" s="50">
        <v>-331087556.55000001</v>
      </c>
    </row>
    <row r="1324" spans="1:6" ht="15" thickBot="1" x14ac:dyDescent="0.4">
      <c r="A1324" s="26" t="s">
        <v>50</v>
      </c>
      <c r="B1324" s="26" t="s">
        <v>78</v>
      </c>
      <c r="C1324" s="49" t="s">
        <v>77</v>
      </c>
      <c r="D1324" s="49" t="s">
        <v>77</v>
      </c>
      <c r="E1324" s="50">
        <v>0</v>
      </c>
      <c r="F1324" s="50">
        <v>0</v>
      </c>
    </row>
    <row r="1325" spans="1:6" ht="15" thickBot="1" x14ac:dyDescent="0.4">
      <c r="A1325" s="49" t="s">
        <v>1198</v>
      </c>
      <c r="B1325" s="49" t="s">
        <v>1198</v>
      </c>
      <c r="C1325" s="49" t="s">
        <v>1198</v>
      </c>
      <c r="D1325" s="49" t="s">
        <v>1198</v>
      </c>
      <c r="E1325" s="50">
        <v>0</v>
      </c>
      <c r="F1325" s="50">
        <v>0</v>
      </c>
    </row>
  </sheetData>
  <mergeCells count="3">
    <mergeCell ref="A1:B1"/>
    <mergeCell ref="A10:B10"/>
    <mergeCell ref="A20:B2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F7DBF-E603-4F27-A916-9CAD69F93B95}">
  <sheetPr>
    <outlinePr summaryBelow="0"/>
  </sheetPr>
  <dimension ref="A1:E1141"/>
  <sheetViews>
    <sheetView zoomScale="50" zoomScaleNormal="50" workbookViewId="0">
      <selection activeCell="U8" sqref="U8"/>
    </sheetView>
  </sheetViews>
  <sheetFormatPr defaultColWidth="8.7265625" defaultRowHeight="14" x14ac:dyDescent="0.3"/>
  <cols>
    <col min="1" max="1" width="23.1796875" style="40" bestFit="1" customWidth="1"/>
    <col min="2" max="2" width="43.54296875" style="40" customWidth="1"/>
    <col min="3" max="3" width="11.7265625" style="40" bestFit="1" customWidth="1"/>
    <col min="4" max="4" width="33.26953125" style="40" customWidth="1"/>
    <col min="5" max="5" width="38.81640625" style="40" bestFit="1" customWidth="1"/>
    <col min="6" max="16384" width="8.7265625" style="40"/>
  </cols>
  <sheetData>
    <row r="1" spans="1:5" x14ac:dyDescent="0.3">
      <c r="A1" s="41"/>
    </row>
    <row r="2" spans="1:5" customFormat="1" ht="14.5" x14ac:dyDescent="0.35">
      <c r="A2" s="46" t="s">
        <v>1284</v>
      </c>
      <c r="B2" s="46" t="s">
        <v>1285</v>
      </c>
      <c r="C2" s="46" t="s">
        <v>1286</v>
      </c>
      <c r="D2" s="46" t="s">
        <v>1287</v>
      </c>
      <c r="E2" s="46" t="s">
        <v>1288</v>
      </c>
    </row>
    <row r="3" spans="1:5" customFormat="1" ht="14.5" x14ac:dyDescent="0.35">
      <c r="A3" s="38" t="s">
        <v>1289</v>
      </c>
      <c r="B3" s="38" t="s">
        <v>79</v>
      </c>
      <c r="C3" s="38" t="s">
        <v>1290</v>
      </c>
      <c r="D3" s="38" t="s">
        <v>1291</v>
      </c>
      <c r="E3" s="38" t="s">
        <v>1291</v>
      </c>
    </row>
    <row r="4" spans="1:5" customFormat="1" ht="14.5" x14ac:dyDescent="0.35">
      <c r="A4" s="38" t="s">
        <v>1292</v>
      </c>
      <c r="B4" s="38" t="s">
        <v>1293</v>
      </c>
      <c r="C4" s="38" t="s">
        <v>1290</v>
      </c>
      <c r="D4" s="38" t="s">
        <v>1291</v>
      </c>
      <c r="E4" s="38" t="s">
        <v>1291</v>
      </c>
    </row>
    <row r="5" spans="1:5" customFormat="1" ht="14.5" x14ac:dyDescent="0.35">
      <c r="A5" s="38" t="s">
        <v>1294</v>
      </c>
      <c r="B5" s="38" t="s">
        <v>80</v>
      </c>
      <c r="C5" s="38" t="s">
        <v>1290</v>
      </c>
      <c r="D5" s="38" t="s">
        <v>1291</v>
      </c>
      <c r="E5" s="38" t="s">
        <v>1291</v>
      </c>
    </row>
    <row r="6" spans="1:5" customFormat="1" ht="14.5" x14ac:dyDescent="0.35">
      <c r="A6" s="38" t="s">
        <v>1295</v>
      </c>
      <c r="B6" s="38" t="s">
        <v>1296</v>
      </c>
      <c r="C6" s="38" t="s">
        <v>1290</v>
      </c>
      <c r="D6" s="38" t="s">
        <v>1291</v>
      </c>
      <c r="E6" s="38" t="s">
        <v>1291</v>
      </c>
    </row>
    <row r="7" spans="1:5" customFormat="1" ht="14.5" x14ac:dyDescent="0.35">
      <c r="A7" s="38" t="s">
        <v>1297</v>
      </c>
      <c r="B7" s="38" t="s">
        <v>81</v>
      </c>
      <c r="C7" s="38" t="s">
        <v>1290</v>
      </c>
      <c r="D7" s="38" t="s">
        <v>1291</v>
      </c>
      <c r="E7" s="38" t="s">
        <v>1291</v>
      </c>
    </row>
    <row r="8" spans="1:5" customFormat="1" ht="14.5" x14ac:dyDescent="0.35">
      <c r="A8" s="38" t="s">
        <v>1298</v>
      </c>
      <c r="B8" s="38" t="s">
        <v>82</v>
      </c>
      <c r="C8" s="38" t="s">
        <v>1290</v>
      </c>
      <c r="D8" s="38" t="s">
        <v>1291</v>
      </c>
      <c r="E8" s="38" t="s">
        <v>1291</v>
      </c>
    </row>
    <row r="9" spans="1:5" customFormat="1" ht="14.5" x14ac:dyDescent="0.35">
      <c r="A9" s="38" t="s">
        <v>1299</v>
      </c>
      <c r="B9" s="38" t="s">
        <v>83</v>
      </c>
      <c r="C9" s="38" t="s">
        <v>1290</v>
      </c>
      <c r="D9" s="38" t="s">
        <v>1291</v>
      </c>
      <c r="E9" s="38" t="s">
        <v>1291</v>
      </c>
    </row>
    <row r="10" spans="1:5" customFormat="1" ht="14.5" x14ac:dyDescent="0.35">
      <c r="A10" s="38" t="s">
        <v>1300</v>
      </c>
      <c r="B10" s="38" t="s">
        <v>84</v>
      </c>
      <c r="C10" s="38" t="s">
        <v>1290</v>
      </c>
      <c r="D10" s="38" t="s">
        <v>1291</v>
      </c>
      <c r="E10" s="38" t="s">
        <v>1291</v>
      </c>
    </row>
    <row r="11" spans="1:5" customFormat="1" ht="14.5" x14ac:dyDescent="0.35">
      <c r="A11" s="38" t="s">
        <v>1301</v>
      </c>
      <c r="B11" s="38" t="s">
        <v>85</v>
      </c>
      <c r="C11" s="38" t="s">
        <v>1290</v>
      </c>
      <c r="D11" s="38" t="s">
        <v>1291</v>
      </c>
      <c r="E11" s="38" t="s">
        <v>1291</v>
      </c>
    </row>
    <row r="12" spans="1:5" customFormat="1" ht="14.5" x14ac:dyDescent="0.35">
      <c r="A12" s="38" t="s">
        <v>1302</v>
      </c>
      <c r="B12" s="38" t="s">
        <v>86</v>
      </c>
      <c r="C12" s="38" t="s">
        <v>1290</v>
      </c>
      <c r="D12" s="38" t="s">
        <v>1291</v>
      </c>
      <c r="E12" s="38" t="s">
        <v>1291</v>
      </c>
    </row>
    <row r="13" spans="1:5" customFormat="1" ht="14.5" x14ac:dyDescent="0.35">
      <c r="A13" s="38" t="s">
        <v>1303</v>
      </c>
      <c r="B13" s="38" t="s">
        <v>87</v>
      </c>
      <c r="C13" s="38" t="s">
        <v>1290</v>
      </c>
      <c r="D13" s="38" t="s">
        <v>1291</v>
      </c>
      <c r="E13" s="38" t="s">
        <v>1291</v>
      </c>
    </row>
    <row r="14" spans="1:5" customFormat="1" ht="14.5" x14ac:dyDescent="0.35">
      <c r="A14" s="38" t="s">
        <v>1304</v>
      </c>
      <c r="B14" s="38" t="s">
        <v>1214</v>
      </c>
      <c r="C14" s="38" t="s">
        <v>1290</v>
      </c>
      <c r="D14" s="38" t="s">
        <v>1291</v>
      </c>
      <c r="E14" s="38" t="s">
        <v>1291</v>
      </c>
    </row>
    <row r="15" spans="1:5" customFormat="1" ht="14.5" x14ac:dyDescent="0.35">
      <c r="A15" s="38" t="s">
        <v>1305</v>
      </c>
      <c r="B15" s="38" t="s">
        <v>1214</v>
      </c>
      <c r="C15" s="38" t="s">
        <v>1290</v>
      </c>
      <c r="D15" s="38" t="s">
        <v>1291</v>
      </c>
      <c r="E15" s="38" t="s">
        <v>1291</v>
      </c>
    </row>
    <row r="16" spans="1:5" customFormat="1" ht="14.5" x14ac:dyDescent="0.35">
      <c r="A16" s="38" t="s">
        <v>1306</v>
      </c>
      <c r="B16" s="38" t="s">
        <v>1307</v>
      </c>
      <c r="C16" s="38" t="s">
        <v>1290</v>
      </c>
      <c r="D16" s="38" t="s">
        <v>1291</v>
      </c>
      <c r="E16" s="38" t="s">
        <v>1291</v>
      </c>
    </row>
    <row r="17" spans="1:5" customFormat="1" ht="14.5" x14ac:dyDescent="0.35">
      <c r="A17" s="38" t="s">
        <v>1308</v>
      </c>
      <c r="B17" s="38" t="s">
        <v>1309</v>
      </c>
      <c r="C17" s="38" t="s">
        <v>1290</v>
      </c>
      <c r="D17" s="38" t="s">
        <v>1291</v>
      </c>
      <c r="E17" s="38" t="s">
        <v>1291</v>
      </c>
    </row>
    <row r="18" spans="1:5" customFormat="1" ht="14.5" x14ac:dyDescent="0.35">
      <c r="A18" s="38" t="s">
        <v>1310</v>
      </c>
      <c r="B18" s="38" t="s">
        <v>88</v>
      </c>
      <c r="C18" s="38" t="s">
        <v>1290</v>
      </c>
      <c r="D18" s="38" t="s">
        <v>1291</v>
      </c>
      <c r="E18" s="38" t="s">
        <v>1291</v>
      </c>
    </row>
    <row r="19" spans="1:5" customFormat="1" ht="14.5" x14ac:dyDescent="0.35">
      <c r="A19" s="38" t="s">
        <v>1311</v>
      </c>
      <c r="B19" s="38" t="s">
        <v>1312</v>
      </c>
      <c r="C19" s="38" t="s">
        <v>1290</v>
      </c>
      <c r="D19" s="38" t="s">
        <v>1291</v>
      </c>
      <c r="E19" s="38" t="s">
        <v>1291</v>
      </c>
    </row>
    <row r="20" spans="1:5" customFormat="1" ht="14.5" x14ac:dyDescent="0.35">
      <c r="A20" s="38" t="s">
        <v>1313</v>
      </c>
      <c r="B20" s="38" t="s">
        <v>89</v>
      </c>
      <c r="C20" s="38" t="s">
        <v>1290</v>
      </c>
      <c r="D20" s="38" t="s">
        <v>1291</v>
      </c>
      <c r="E20" s="38" t="s">
        <v>1291</v>
      </c>
    </row>
    <row r="21" spans="1:5" customFormat="1" ht="14.5" x14ac:dyDescent="0.35">
      <c r="A21" s="38" t="s">
        <v>1314</v>
      </c>
      <c r="B21" s="38" t="s">
        <v>90</v>
      </c>
      <c r="C21" s="38" t="s">
        <v>1290</v>
      </c>
      <c r="D21" s="38" t="s">
        <v>1291</v>
      </c>
      <c r="E21" s="38" t="s">
        <v>1291</v>
      </c>
    </row>
    <row r="22" spans="1:5" customFormat="1" ht="14.5" x14ac:dyDescent="0.35">
      <c r="A22" s="38" t="s">
        <v>1315</v>
      </c>
      <c r="B22" s="38" t="s">
        <v>91</v>
      </c>
      <c r="C22" s="38" t="s">
        <v>1290</v>
      </c>
      <c r="D22" s="38" t="s">
        <v>1291</v>
      </c>
      <c r="E22" s="38" t="s">
        <v>1291</v>
      </c>
    </row>
    <row r="23" spans="1:5" customFormat="1" ht="14.5" x14ac:dyDescent="0.35">
      <c r="A23" s="38" t="s">
        <v>1316</v>
      </c>
      <c r="B23" s="38" t="s">
        <v>92</v>
      </c>
      <c r="C23" s="38" t="s">
        <v>1290</v>
      </c>
      <c r="D23" s="38" t="s">
        <v>1291</v>
      </c>
      <c r="E23" s="38" t="s">
        <v>1291</v>
      </c>
    </row>
    <row r="24" spans="1:5" customFormat="1" ht="14.5" x14ac:dyDescent="0.35">
      <c r="A24" s="38" t="s">
        <v>1317</v>
      </c>
      <c r="B24" s="38" t="s">
        <v>93</v>
      </c>
      <c r="C24" s="38" t="s">
        <v>1290</v>
      </c>
      <c r="D24" s="38" t="s">
        <v>1291</v>
      </c>
      <c r="E24" s="38" t="s">
        <v>1291</v>
      </c>
    </row>
    <row r="25" spans="1:5" customFormat="1" ht="14.5" x14ac:dyDescent="0.35">
      <c r="A25" s="38" t="s">
        <v>1318</v>
      </c>
      <c r="B25" s="38" t="s">
        <v>94</v>
      </c>
      <c r="C25" s="38" t="s">
        <v>1290</v>
      </c>
      <c r="D25" s="38" t="s">
        <v>1291</v>
      </c>
      <c r="E25" s="38" t="s">
        <v>1291</v>
      </c>
    </row>
    <row r="26" spans="1:5" customFormat="1" ht="14.5" x14ac:dyDescent="0.35">
      <c r="A26" s="38" t="s">
        <v>1319</v>
      </c>
      <c r="B26" s="38" t="s">
        <v>95</v>
      </c>
      <c r="C26" s="38" t="s">
        <v>1290</v>
      </c>
      <c r="D26" s="38" t="s">
        <v>1291</v>
      </c>
      <c r="E26" s="38" t="s">
        <v>1291</v>
      </c>
    </row>
    <row r="27" spans="1:5" customFormat="1" ht="14.5" x14ac:dyDescent="0.35">
      <c r="A27" s="38" t="s">
        <v>1320</v>
      </c>
      <c r="B27" s="38" t="s">
        <v>96</v>
      </c>
      <c r="C27" s="38" t="s">
        <v>1290</v>
      </c>
      <c r="D27" s="38" t="s">
        <v>1291</v>
      </c>
      <c r="E27" s="38" t="s">
        <v>1291</v>
      </c>
    </row>
    <row r="28" spans="1:5" customFormat="1" ht="14.5" x14ac:dyDescent="0.35">
      <c r="A28" s="38" t="s">
        <v>1321</v>
      </c>
      <c r="B28" s="38" t="s">
        <v>97</v>
      </c>
      <c r="C28" s="38" t="s">
        <v>1290</v>
      </c>
      <c r="D28" s="38" t="s">
        <v>1291</v>
      </c>
      <c r="E28" s="38" t="s">
        <v>1291</v>
      </c>
    </row>
    <row r="29" spans="1:5" customFormat="1" ht="14.5" x14ac:dyDescent="0.35">
      <c r="A29" s="38" t="s">
        <v>1322</v>
      </c>
      <c r="B29" s="38" t="s">
        <v>98</v>
      </c>
      <c r="C29" s="38" t="s">
        <v>1290</v>
      </c>
      <c r="D29" s="38" t="s">
        <v>1291</v>
      </c>
      <c r="E29" s="38" t="s">
        <v>1291</v>
      </c>
    </row>
    <row r="30" spans="1:5" customFormat="1" ht="14.5" x14ac:dyDescent="0.35">
      <c r="A30" s="38" t="s">
        <v>1323</v>
      </c>
      <c r="B30" s="38" t="s">
        <v>99</v>
      </c>
      <c r="C30" s="38" t="s">
        <v>1290</v>
      </c>
      <c r="D30" s="38" t="s">
        <v>1291</v>
      </c>
      <c r="E30" s="38" t="s">
        <v>1291</v>
      </c>
    </row>
    <row r="31" spans="1:5" customFormat="1" ht="14.5" x14ac:dyDescent="0.35">
      <c r="A31" s="38" t="s">
        <v>1324</v>
      </c>
      <c r="B31" s="38" t="s">
        <v>1325</v>
      </c>
      <c r="C31" s="38" t="s">
        <v>1290</v>
      </c>
      <c r="D31" s="38" t="s">
        <v>1291</v>
      </c>
      <c r="E31" s="38" t="s">
        <v>1291</v>
      </c>
    </row>
    <row r="32" spans="1:5" customFormat="1" ht="14.5" x14ac:dyDescent="0.35">
      <c r="A32" s="38" t="s">
        <v>1326</v>
      </c>
      <c r="B32" s="38" t="s">
        <v>100</v>
      </c>
      <c r="C32" s="38" t="s">
        <v>1290</v>
      </c>
      <c r="D32" s="38" t="s">
        <v>1291</v>
      </c>
      <c r="E32" s="38" t="s">
        <v>1291</v>
      </c>
    </row>
    <row r="33" spans="1:5" customFormat="1" ht="14.5" x14ac:dyDescent="0.35">
      <c r="A33" s="38" t="s">
        <v>1327</v>
      </c>
      <c r="B33" s="38" t="s">
        <v>101</v>
      </c>
      <c r="C33" s="38" t="s">
        <v>1290</v>
      </c>
      <c r="D33" s="38" t="s">
        <v>1291</v>
      </c>
      <c r="E33" s="38" t="s">
        <v>1291</v>
      </c>
    </row>
    <row r="34" spans="1:5" customFormat="1" ht="14.5" x14ac:dyDescent="0.35">
      <c r="A34" s="38" t="s">
        <v>1328</v>
      </c>
      <c r="B34" s="38" t="s">
        <v>102</v>
      </c>
      <c r="C34" s="38" t="s">
        <v>1290</v>
      </c>
      <c r="D34" s="38" t="s">
        <v>1291</v>
      </c>
      <c r="E34" s="38" t="s">
        <v>1291</v>
      </c>
    </row>
    <row r="35" spans="1:5" customFormat="1" ht="14.5" x14ac:dyDescent="0.35">
      <c r="A35" s="38" t="s">
        <v>1329</v>
      </c>
      <c r="B35" s="38" t="s">
        <v>103</v>
      </c>
      <c r="C35" s="38" t="s">
        <v>1290</v>
      </c>
      <c r="D35" s="38" t="s">
        <v>1291</v>
      </c>
      <c r="E35" s="38" t="s">
        <v>1291</v>
      </c>
    </row>
    <row r="36" spans="1:5" customFormat="1" ht="14.5" x14ac:dyDescent="0.35">
      <c r="A36" s="38" t="s">
        <v>1330</v>
      </c>
      <c r="B36" s="38" t="s">
        <v>103</v>
      </c>
      <c r="C36" s="38" t="s">
        <v>1290</v>
      </c>
      <c r="D36" s="38" t="s">
        <v>1291</v>
      </c>
      <c r="E36" s="38" t="s">
        <v>1291</v>
      </c>
    </row>
    <row r="37" spans="1:5" customFormat="1" ht="14.5" x14ac:dyDescent="0.35">
      <c r="A37" s="38" t="s">
        <v>1331</v>
      </c>
      <c r="B37" s="38" t="s">
        <v>104</v>
      </c>
      <c r="C37" s="38" t="s">
        <v>1290</v>
      </c>
      <c r="D37" s="38" t="s">
        <v>1291</v>
      </c>
      <c r="E37" s="38" t="s">
        <v>1291</v>
      </c>
    </row>
    <row r="38" spans="1:5" customFormat="1" ht="14.5" x14ac:dyDescent="0.35">
      <c r="A38" s="38" t="s">
        <v>1332</v>
      </c>
      <c r="B38" s="38" t="s">
        <v>1333</v>
      </c>
      <c r="C38" s="38" t="s">
        <v>1290</v>
      </c>
      <c r="D38" s="38" t="s">
        <v>1291</v>
      </c>
      <c r="E38" s="38" t="s">
        <v>1291</v>
      </c>
    </row>
    <row r="39" spans="1:5" customFormat="1" ht="14.5" x14ac:dyDescent="0.35">
      <c r="A39" s="38" t="s">
        <v>1334</v>
      </c>
      <c r="B39" s="38" t="s">
        <v>105</v>
      </c>
      <c r="C39" s="38" t="s">
        <v>1290</v>
      </c>
      <c r="D39" s="38" t="s">
        <v>1291</v>
      </c>
      <c r="E39" s="38" t="s">
        <v>1291</v>
      </c>
    </row>
    <row r="40" spans="1:5" customFormat="1" ht="14.5" x14ac:dyDescent="0.35">
      <c r="A40" s="38" t="s">
        <v>1335</v>
      </c>
      <c r="B40" s="38" t="s">
        <v>1336</v>
      </c>
      <c r="C40" s="38" t="s">
        <v>1290</v>
      </c>
      <c r="D40" s="38" t="s">
        <v>1291</v>
      </c>
      <c r="E40" s="38" t="s">
        <v>1291</v>
      </c>
    </row>
    <row r="41" spans="1:5" customFormat="1" ht="14.5" x14ac:dyDescent="0.35">
      <c r="A41" s="38" t="s">
        <v>1337</v>
      </c>
      <c r="B41" s="38" t="s">
        <v>106</v>
      </c>
      <c r="C41" s="38" t="s">
        <v>1338</v>
      </c>
      <c r="D41" s="38" t="s">
        <v>1339</v>
      </c>
      <c r="E41" s="38" t="s">
        <v>1339</v>
      </c>
    </row>
    <row r="42" spans="1:5" customFormat="1" ht="14.5" x14ac:dyDescent="0.35">
      <c r="A42" s="38" t="s">
        <v>1340</v>
      </c>
      <c r="B42" s="38" t="s">
        <v>107</v>
      </c>
      <c r="C42" s="38" t="s">
        <v>1338</v>
      </c>
      <c r="D42" s="38" t="s">
        <v>1339</v>
      </c>
      <c r="E42" s="38" t="s">
        <v>1339</v>
      </c>
    </row>
    <row r="43" spans="1:5" customFormat="1" ht="14.5" x14ac:dyDescent="0.35">
      <c r="A43" s="38" t="s">
        <v>1341</v>
      </c>
      <c r="B43" s="38" t="s">
        <v>108</v>
      </c>
      <c r="C43" s="38" t="s">
        <v>1338</v>
      </c>
      <c r="D43" s="38" t="s">
        <v>1339</v>
      </c>
      <c r="E43" s="38" t="s">
        <v>1339</v>
      </c>
    </row>
    <row r="44" spans="1:5" customFormat="1" ht="14.5" x14ac:dyDescent="0.35">
      <c r="A44" s="38" t="s">
        <v>1342</v>
      </c>
      <c r="B44" s="38" t="s">
        <v>109</v>
      </c>
      <c r="C44" s="38" t="s">
        <v>1338</v>
      </c>
      <c r="D44" s="38" t="s">
        <v>1339</v>
      </c>
      <c r="E44" s="38" t="s">
        <v>1339</v>
      </c>
    </row>
    <row r="45" spans="1:5" customFormat="1" ht="14.5" x14ac:dyDescent="0.35">
      <c r="A45" s="38" t="s">
        <v>1343</v>
      </c>
      <c r="B45" s="38" t="s">
        <v>110</v>
      </c>
      <c r="C45" s="38" t="s">
        <v>1338</v>
      </c>
      <c r="D45" s="38" t="s">
        <v>1339</v>
      </c>
      <c r="E45" s="38" t="s">
        <v>1339</v>
      </c>
    </row>
    <row r="46" spans="1:5" customFormat="1" ht="14.5" x14ac:dyDescent="0.35">
      <c r="A46" s="38" t="s">
        <v>1344</v>
      </c>
      <c r="B46" s="38" t="s">
        <v>111</v>
      </c>
      <c r="C46" s="38" t="s">
        <v>1338</v>
      </c>
      <c r="D46" s="38" t="s">
        <v>1339</v>
      </c>
      <c r="E46" s="38" t="s">
        <v>1339</v>
      </c>
    </row>
    <row r="47" spans="1:5" customFormat="1" ht="14.5" x14ac:dyDescent="0.35">
      <c r="A47" s="38" t="s">
        <v>1345</v>
      </c>
      <c r="B47" s="38" t="s">
        <v>112</v>
      </c>
      <c r="C47" s="38" t="s">
        <v>1338</v>
      </c>
      <c r="D47" s="38" t="s">
        <v>1339</v>
      </c>
      <c r="E47" s="38" t="s">
        <v>1339</v>
      </c>
    </row>
    <row r="48" spans="1:5" customFormat="1" ht="14.5" x14ac:dyDescent="0.35">
      <c r="A48" s="38" t="s">
        <v>1346</v>
      </c>
      <c r="B48" s="38" t="s">
        <v>113</v>
      </c>
      <c r="C48" s="38" t="s">
        <v>1338</v>
      </c>
      <c r="D48" s="38" t="s">
        <v>1339</v>
      </c>
      <c r="E48" s="38" t="s">
        <v>1339</v>
      </c>
    </row>
    <row r="49" spans="1:5" customFormat="1" ht="14.5" x14ac:dyDescent="0.35">
      <c r="A49" s="38" t="s">
        <v>1347</v>
      </c>
      <c r="B49" s="38" t="s">
        <v>114</v>
      </c>
      <c r="C49" s="38" t="s">
        <v>1338</v>
      </c>
      <c r="D49" s="38" t="s">
        <v>1339</v>
      </c>
      <c r="E49" s="38" t="s">
        <v>1339</v>
      </c>
    </row>
    <row r="50" spans="1:5" customFormat="1" ht="14.5" x14ac:dyDescent="0.35">
      <c r="A50" s="38" t="s">
        <v>1348</v>
      </c>
      <c r="B50" s="38" t="s">
        <v>115</v>
      </c>
      <c r="C50" s="38" t="s">
        <v>1338</v>
      </c>
      <c r="D50" s="38" t="s">
        <v>1339</v>
      </c>
      <c r="E50" s="38" t="s">
        <v>1339</v>
      </c>
    </row>
    <row r="51" spans="1:5" customFormat="1" ht="14.5" x14ac:dyDescent="0.35">
      <c r="A51" s="38" t="s">
        <v>1349</v>
      </c>
      <c r="B51" s="38" t="s">
        <v>116</v>
      </c>
      <c r="C51" s="38" t="s">
        <v>1338</v>
      </c>
      <c r="D51" s="38" t="s">
        <v>1339</v>
      </c>
      <c r="E51" s="38" t="s">
        <v>1339</v>
      </c>
    </row>
    <row r="52" spans="1:5" customFormat="1" ht="14.5" x14ac:dyDescent="0.35">
      <c r="A52" s="38" t="s">
        <v>1350</v>
      </c>
      <c r="B52" s="38" t="s">
        <v>117</v>
      </c>
      <c r="C52" s="38" t="s">
        <v>1338</v>
      </c>
      <c r="D52" s="38" t="s">
        <v>1339</v>
      </c>
      <c r="E52" s="38" t="s">
        <v>1339</v>
      </c>
    </row>
    <row r="53" spans="1:5" customFormat="1" ht="14.5" x14ac:dyDescent="0.35">
      <c r="A53" s="38" t="s">
        <v>1351</v>
      </c>
      <c r="B53" s="38" t="s">
        <v>118</v>
      </c>
      <c r="C53" s="38" t="s">
        <v>1338</v>
      </c>
      <c r="D53" s="38" t="s">
        <v>1339</v>
      </c>
      <c r="E53" s="38" t="s">
        <v>1339</v>
      </c>
    </row>
    <row r="54" spans="1:5" customFormat="1" ht="14.5" x14ac:dyDescent="0.35">
      <c r="A54" s="38" t="s">
        <v>1352</v>
      </c>
      <c r="B54" s="38" t="s">
        <v>1353</v>
      </c>
      <c r="C54" s="38" t="s">
        <v>1338</v>
      </c>
      <c r="D54" s="38" t="s">
        <v>1339</v>
      </c>
      <c r="E54" s="38" t="s">
        <v>1339</v>
      </c>
    </row>
    <row r="55" spans="1:5" customFormat="1" ht="14.5" x14ac:dyDescent="0.35">
      <c r="A55" s="38" t="s">
        <v>1354</v>
      </c>
      <c r="B55" s="38" t="s">
        <v>1215</v>
      </c>
      <c r="C55" s="38" t="s">
        <v>1338</v>
      </c>
      <c r="D55" s="38" t="s">
        <v>1339</v>
      </c>
      <c r="E55" s="38" t="s">
        <v>1339</v>
      </c>
    </row>
    <row r="56" spans="1:5" customFormat="1" ht="14.5" x14ac:dyDescent="0.35">
      <c r="A56" s="38" t="s">
        <v>1355</v>
      </c>
      <c r="B56" s="38" t="s">
        <v>1216</v>
      </c>
      <c r="C56" s="38" t="s">
        <v>1338</v>
      </c>
      <c r="D56" s="38" t="s">
        <v>1339</v>
      </c>
      <c r="E56" s="38" t="s">
        <v>1339</v>
      </c>
    </row>
    <row r="57" spans="1:5" customFormat="1" ht="14.5" x14ac:dyDescent="0.35">
      <c r="A57" s="38" t="s">
        <v>1356</v>
      </c>
      <c r="B57" s="38" t="s">
        <v>119</v>
      </c>
      <c r="C57" s="38" t="s">
        <v>1338</v>
      </c>
      <c r="D57" s="38" t="s">
        <v>1339</v>
      </c>
      <c r="E57" s="38" t="s">
        <v>1339</v>
      </c>
    </row>
    <row r="58" spans="1:5" customFormat="1" ht="14.5" x14ac:dyDescent="0.35">
      <c r="A58" s="38" t="s">
        <v>1357</v>
      </c>
      <c r="B58" s="38" t="s">
        <v>120</v>
      </c>
      <c r="C58" s="38" t="s">
        <v>1338</v>
      </c>
      <c r="D58" s="38" t="s">
        <v>1339</v>
      </c>
      <c r="E58" s="38" t="s">
        <v>1339</v>
      </c>
    </row>
    <row r="59" spans="1:5" customFormat="1" ht="14.5" x14ac:dyDescent="0.35">
      <c r="A59" s="38" t="s">
        <v>1358</v>
      </c>
      <c r="B59" s="38" t="s">
        <v>121</v>
      </c>
      <c r="C59" s="38" t="s">
        <v>1338</v>
      </c>
      <c r="D59" s="38" t="s">
        <v>1339</v>
      </c>
      <c r="E59" s="38" t="s">
        <v>1339</v>
      </c>
    </row>
    <row r="60" spans="1:5" customFormat="1" ht="14.5" x14ac:dyDescent="0.35">
      <c r="A60" s="38" t="s">
        <v>1359</v>
      </c>
      <c r="B60" s="38" t="s">
        <v>122</v>
      </c>
      <c r="C60" s="38" t="s">
        <v>1338</v>
      </c>
      <c r="D60" s="38" t="s">
        <v>1339</v>
      </c>
      <c r="E60" s="38" t="s">
        <v>1339</v>
      </c>
    </row>
    <row r="61" spans="1:5" customFormat="1" ht="14.5" x14ac:dyDescent="0.35">
      <c r="A61" s="38" t="s">
        <v>1360</v>
      </c>
      <c r="B61" s="38" t="s">
        <v>123</v>
      </c>
      <c r="C61" s="38" t="s">
        <v>1338</v>
      </c>
      <c r="D61" s="38" t="s">
        <v>1339</v>
      </c>
      <c r="E61" s="38" t="s">
        <v>1339</v>
      </c>
    </row>
    <row r="62" spans="1:5" customFormat="1" ht="14.5" x14ac:dyDescent="0.35">
      <c r="A62" s="38" t="s">
        <v>1361</v>
      </c>
      <c r="B62" s="38" t="s">
        <v>124</v>
      </c>
      <c r="C62" s="38" t="s">
        <v>1338</v>
      </c>
      <c r="D62" s="38" t="s">
        <v>1339</v>
      </c>
      <c r="E62" s="38" t="s">
        <v>1339</v>
      </c>
    </row>
    <row r="63" spans="1:5" customFormat="1" ht="14.5" x14ac:dyDescent="0.35">
      <c r="A63" s="38" t="s">
        <v>1362</v>
      </c>
      <c r="B63" s="38" t="s">
        <v>125</v>
      </c>
      <c r="C63" s="38" t="s">
        <v>1338</v>
      </c>
      <c r="D63" s="38" t="s">
        <v>1339</v>
      </c>
      <c r="E63" s="38" t="s">
        <v>1339</v>
      </c>
    </row>
    <row r="64" spans="1:5" customFormat="1" ht="14.5" x14ac:dyDescent="0.35">
      <c r="A64" s="38" t="s">
        <v>1363</v>
      </c>
      <c r="B64" s="38" t="s">
        <v>1364</v>
      </c>
      <c r="C64" s="38" t="s">
        <v>1338</v>
      </c>
      <c r="D64" s="38" t="s">
        <v>1339</v>
      </c>
      <c r="E64" s="38" t="s">
        <v>1339</v>
      </c>
    </row>
    <row r="65" spans="1:5" customFormat="1" ht="14.5" x14ac:dyDescent="0.35">
      <c r="A65" s="38" t="s">
        <v>1365</v>
      </c>
      <c r="B65" s="38" t="s">
        <v>126</v>
      </c>
      <c r="C65" s="38" t="s">
        <v>1366</v>
      </c>
      <c r="D65" s="38" t="s">
        <v>1367</v>
      </c>
      <c r="E65" s="38" t="s">
        <v>1367</v>
      </c>
    </row>
    <row r="66" spans="1:5" customFormat="1" ht="14.5" x14ac:dyDescent="0.35">
      <c r="A66" s="38" t="s">
        <v>1368</v>
      </c>
      <c r="B66" s="38" t="s">
        <v>127</v>
      </c>
      <c r="C66" s="38" t="s">
        <v>1366</v>
      </c>
      <c r="D66" s="38" t="s">
        <v>1367</v>
      </c>
      <c r="E66" s="38" t="s">
        <v>1367</v>
      </c>
    </row>
    <row r="67" spans="1:5" customFormat="1" ht="14.5" x14ac:dyDescent="0.35">
      <c r="A67" s="38" t="s">
        <v>1369</v>
      </c>
      <c r="B67" s="38" t="s">
        <v>128</v>
      </c>
      <c r="C67" s="38" t="s">
        <v>1370</v>
      </c>
      <c r="D67" s="38" t="s">
        <v>1371</v>
      </c>
      <c r="E67" s="38" t="s">
        <v>1371</v>
      </c>
    </row>
    <row r="68" spans="1:5" customFormat="1" ht="14.5" x14ac:dyDescent="0.35">
      <c r="A68" s="38" t="s">
        <v>1372</v>
      </c>
      <c r="B68" s="38" t="s">
        <v>129</v>
      </c>
      <c r="C68" s="38" t="s">
        <v>1370</v>
      </c>
      <c r="D68" s="38" t="s">
        <v>1371</v>
      </c>
      <c r="E68" s="38" t="s">
        <v>1371</v>
      </c>
    </row>
    <row r="69" spans="1:5" customFormat="1" ht="14.5" x14ac:dyDescent="0.35">
      <c r="A69" s="38" t="s">
        <v>1373</v>
      </c>
      <c r="B69" s="38" t="s">
        <v>1374</v>
      </c>
      <c r="C69" s="38" t="s">
        <v>1370</v>
      </c>
      <c r="D69" s="38" t="s">
        <v>1371</v>
      </c>
      <c r="E69" s="38" t="s">
        <v>1371</v>
      </c>
    </row>
    <row r="70" spans="1:5" customFormat="1" ht="14.5" x14ac:dyDescent="0.35">
      <c r="A70" s="38" t="s">
        <v>1375</v>
      </c>
      <c r="B70" s="38" t="s">
        <v>1376</v>
      </c>
      <c r="C70" s="38" t="s">
        <v>1377</v>
      </c>
      <c r="D70" s="38" t="s">
        <v>1378</v>
      </c>
      <c r="E70" s="38" t="s">
        <v>1371</v>
      </c>
    </row>
    <row r="71" spans="1:5" customFormat="1" ht="14.5" x14ac:dyDescent="0.35">
      <c r="A71" s="38" t="s">
        <v>1379</v>
      </c>
      <c r="B71" s="38" t="s">
        <v>130</v>
      </c>
      <c r="C71" s="38" t="s">
        <v>1380</v>
      </c>
      <c r="D71" s="38" t="s">
        <v>1381</v>
      </c>
      <c r="E71" s="38" t="s">
        <v>1381</v>
      </c>
    </row>
    <row r="72" spans="1:5" customFormat="1" ht="14.5" x14ac:dyDescent="0.35">
      <c r="A72" s="38" t="s">
        <v>1382</v>
      </c>
      <c r="B72" s="38" t="s">
        <v>1383</v>
      </c>
      <c r="C72" s="38" t="s">
        <v>1380</v>
      </c>
      <c r="D72" s="38" t="s">
        <v>1381</v>
      </c>
      <c r="E72" s="38" t="s">
        <v>1381</v>
      </c>
    </row>
    <row r="73" spans="1:5" customFormat="1" ht="14.5" x14ac:dyDescent="0.35">
      <c r="A73" s="38" t="s">
        <v>1384</v>
      </c>
      <c r="B73" s="38" t="s">
        <v>131</v>
      </c>
      <c r="C73" s="38" t="s">
        <v>1380</v>
      </c>
      <c r="D73" s="38" t="s">
        <v>1381</v>
      </c>
      <c r="E73" s="38" t="s">
        <v>1381</v>
      </c>
    </row>
    <row r="74" spans="1:5" customFormat="1" ht="14.5" x14ac:dyDescent="0.35">
      <c r="A74" s="38" t="s">
        <v>1385</v>
      </c>
      <c r="B74" s="38" t="s">
        <v>132</v>
      </c>
      <c r="C74" s="38" t="s">
        <v>1386</v>
      </c>
      <c r="D74" s="38" t="s">
        <v>1387</v>
      </c>
      <c r="E74" s="38" t="s">
        <v>1381</v>
      </c>
    </row>
    <row r="75" spans="1:5" customFormat="1" ht="14.5" x14ac:dyDescent="0.35">
      <c r="A75" s="38" t="s">
        <v>1388</v>
      </c>
      <c r="B75" s="38" t="s">
        <v>133</v>
      </c>
      <c r="C75" s="38" t="s">
        <v>1389</v>
      </c>
      <c r="D75" s="38" t="s">
        <v>1390</v>
      </c>
      <c r="E75" s="38" t="s">
        <v>1390</v>
      </c>
    </row>
    <row r="76" spans="1:5" customFormat="1" ht="14.5" x14ac:dyDescent="0.35">
      <c r="A76" s="38" t="s">
        <v>1391</v>
      </c>
      <c r="B76" s="38" t="s">
        <v>134</v>
      </c>
      <c r="C76" s="38" t="s">
        <v>1389</v>
      </c>
      <c r="D76" s="38" t="s">
        <v>1390</v>
      </c>
      <c r="E76" s="38" t="s">
        <v>1390</v>
      </c>
    </row>
    <row r="77" spans="1:5" customFormat="1" ht="14.5" x14ac:dyDescent="0.35">
      <c r="A77" s="38" t="s">
        <v>1392</v>
      </c>
      <c r="B77" s="38" t="s">
        <v>135</v>
      </c>
      <c r="C77" s="38" t="s">
        <v>1389</v>
      </c>
      <c r="D77" s="38" t="s">
        <v>1390</v>
      </c>
      <c r="E77" s="38" t="s">
        <v>1390</v>
      </c>
    </row>
    <row r="78" spans="1:5" customFormat="1" ht="14.5" x14ac:dyDescent="0.35">
      <c r="A78" s="38" t="s">
        <v>1393</v>
      </c>
      <c r="B78" s="38" t="s">
        <v>136</v>
      </c>
      <c r="C78" s="38" t="s">
        <v>1389</v>
      </c>
      <c r="D78" s="38" t="s">
        <v>1390</v>
      </c>
      <c r="E78" s="38" t="s">
        <v>1390</v>
      </c>
    </row>
    <row r="79" spans="1:5" customFormat="1" ht="14.5" x14ac:dyDescent="0.35">
      <c r="A79" s="38" t="s">
        <v>1394</v>
      </c>
      <c r="B79" s="38" t="s">
        <v>137</v>
      </c>
      <c r="C79" s="38" t="s">
        <v>1389</v>
      </c>
      <c r="D79" s="38" t="s">
        <v>1390</v>
      </c>
      <c r="E79" s="38" t="s">
        <v>1390</v>
      </c>
    </row>
    <row r="80" spans="1:5" customFormat="1" ht="14.5" x14ac:dyDescent="0.35">
      <c r="A80" s="38" t="s">
        <v>1395</v>
      </c>
      <c r="B80" s="38" t="s">
        <v>138</v>
      </c>
      <c r="C80" s="38" t="s">
        <v>1389</v>
      </c>
      <c r="D80" s="38" t="s">
        <v>1390</v>
      </c>
      <c r="E80" s="38" t="s">
        <v>1390</v>
      </c>
    </row>
    <row r="81" spans="1:5" customFormat="1" ht="14.5" x14ac:dyDescent="0.35">
      <c r="A81" s="38" t="s">
        <v>1396</v>
      </c>
      <c r="B81" s="38" t="s">
        <v>139</v>
      </c>
      <c r="C81" s="38" t="s">
        <v>1389</v>
      </c>
      <c r="D81" s="38" t="s">
        <v>1390</v>
      </c>
      <c r="E81" s="38" t="s">
        <v>1390</v>
      </c>
    </row>
    <row r="82" spans="1:5" customFormat="1" ht="14.5" x14ac:dyDescent="0.35">
      <c r="A82" s="38" t="s">
        <v>1397</v>
      </c>
      <c r="B82" s="38" t="s">
        <v>140</v>
      </c>
      <c r="C82" s="38" t="s">
        <v>1398</v>
      </c>
      <c r="D82" s="38" t="s">
        <v>1399</v>
      </c>
      <c r="E82" t="s">
        <v>1400</v>
      </c>
    </row>
    <row r="83" spans="1:5" customFormat="1" ht="14.5" x14ac:dyDescent="0.35">
      <c r="A83" s="38" t="s">
        <v>1401</v>
      </c>
      <c r="B83" s="38" t="s">
        <v>141</v>
      </c>
      <c r="C83" s="38" t="s">
        <v>1398</v>
      </c>
      <c r="D83" s="38" t="s">
        <v>1399</v>
      </c>
      <c r="E83" t="s">
        <v>1400</v>
      </c>
    </row>
    <row r="84" spans="1:5" customFormat="1" ht="14.5" x14ac:dyDescent="0.35">
      <c r="A84" s="38" t="s">
        <v>1402</v>
      </c>
      <c r="B84" s="38" t="s">
        <v>142</v>
      </c>
      <c r="C84" s="38" t="s">
        <v>1398</v>
      </c>
      <c r="D84" s="38" t="s">
        <v>1399</v>
      </c>
      <c r="E84" t="s">
        <v>1400</v>
      </c>
    </row>
    <row r="85" spans="1:5" customFormat="1" ht="14.5" x14ac:dyDescent="0.35">
      <c r="A85" s="38" t="s">
        <v>1403</v>
      </c>
      <c r="B85" s="38" t="s">
        <v>143</v>
      </c>
      <c r="C85" s="38" t="s">
        <v>1404</v>
      </c>
      <c r="D85" s="38" t="s">
        <v>1405</v>
      </c>
      <c r="E85" t="s">
        <v>1400</v>
      </c>
    </row>
    <row r="86" spans="1:5" customFormat="1" ht="14.5" x14ac:dyDescent="0.35">
      <c r="A86" s="38" t="s">
        <v>1406</v>
      </c>
      <c r="B86" s="38" t="s">
        <v>1407</v>
      </c>
      <c r="C86" s="38" t="s">
        <v>1404</v>
      </c>
      <c r="D86" s="38" t="s">
        <v>1405</v>
      </c>
      <c r="E86" t="s">
        <v>1400</v>
      </c>
    </row>
    <row r="87" spans="1:5" customFormat="1" ht="14.5" x14ac:dyDescent="0.35">
      <c r="A87" s="38" t="s">
        <v>1408</v>
      </c>
      <c r="B87" s="38" t="s">
        <v>144</v>
      </c>
      <c r="C87" s="38" t="s">
        <v>1409</v>
      </c>
      <c r="D87" s="38" t="s">
        <v>1410</v>
      </c>
      <c r="E87" t="s">
        <v>1400</v>
      </c>
    </row>
    <row r="88" spans="1:5" customFormat="1" ht="14.5" x14ac:dyDescent="0.35">
      <c r="A88" s="38" t="s">
        <v>1411</v>
      </c>
      <c r="B88" s="38" t="s">
        <v>145</v>
      </c>
      <c r="C88" s="38" t="s">
        <v>1409</v>
      </c>
      <c r="D88" s="38" t="s">
        <v>1410</v>
      </c>
      <c r="E88" t="s">
        <v>1400</v>
      </c>
    </row>
    <row r="89" spans="1:5" customFormat="1" ht="14.5" x14ac:dyDescent="0.35">
      <c r="A89" s="38" t="s">
        <v>1412</v>
      </c>
      <c r="B89" s="38" t="s">
        <v>146</v>
      </c>
      <c r="C89" s="38" t="s">
        <v>1409</v>
      </c>
      <c r="D89" s="38" t="s">
        <v>1410</v>
      </c>
      <c r="E89" t="s">
        <v>1400</v>
      </c>
    </row>
    <row r="90" spans="1:5" customFormat="1" ht="14.5" x14ac:dyDescent="0.35">
      <c r="A90" s="38" t="s">
        <v>1413</v>
      </c>
      <c r="B90" s="38" t="s">
        <v>147</v>
      </c>
      <c r="C90" s="38" t="s">
        <v>1414</v>
      </c>
      <c r="D90" s="38" t="s">
        <v>1415</v>
      </c>
      <c r="E90" t="s">
        <v>1416</v>
      </c>
    </row>
    <row r="91" spans="1:5" customFormat="1" ht="14.5" x14ac:dyDescent="0.35">
      <c r="A91" s="38" t="s">
        <v>1417</v>
      </c>
      <c r="B91" s="38" t="s">
        <v>1418</v>
      </c>
      <c r="C91" s="38" t="s">
        <v>1414</v>
      </c>
      <c r="D91" s="38" t="s">
        <v>1415</v>
      </c>
      <c r="E91" t="s">
        <v>1416</v>
      </c>
    </row>
    <row r="92" spans="1:5" customFormat="1" ht="14.5" x14ac:dyDescent="0.35">
      <c r="A92" s="38" t="s">
        <v>1419</v>
      </c>
      <c r="B92" s="38" t="s">
        <v>148</v>
      </c>
      <c r="C92" s="38" t="s">
        <v>1414</v>
      </c>
      <c r="D92" s="38" t="s">
        <v>1415</v>
      </c>
      <c r="E92" t="s">
        <v>1416</v>
      </c>
    </row>
    <row r="93" spans="1:5" customFormat="1" ht="14.5" x14ac:dyDescent="0.35">
      <c r="A93" s="38" t="s">
        <v>1420</v>
      </c>
      <c r="B93" s="38" t="s">
        <v>149</v>
      </c>
      <c r="C93" s="38" t="s">
        <v>1414</v>
      </c>
      <c r="D93" s="38" t="s">
        <v>1415</v>
      </c>
      <c r="E93" t="s">
        <v>1416</v>
      </c>
    </row>
    <row r="94" spans="1:5" customFormat="1" ht="14.5" x14ac:dyDescent="0.35">
      <c r="A94" s="38" t="s">
        <v>1421</v>
      </c>
      <c r="B94" s="38" t="s">
        <v>150</v>
      </c>
      <c r="C94" s="38" t="s">
        <v>1422</v>
      </c>
      <c r="D94" s="38" t="s">
        <v>1423</v>
      </c>
      <c r="E94" t="s">
        <v>1424</v>
      </c>
    </row>
    <row r="95" spans="1:5" customFormat="1" ht="14.5" x14ac:dyDescent="0.35">
      <c r="A95" s="38" t="s">
        <v>1425</v>
      </c>
      <c r="B95" s="38" t="s">
        <v>1217</v>
      </c>
      <c r="C95" s="38" t="s">
        <v>1422</v>
      </c>
      <c r="D95" s="38" t="s">
        <v>1423</v>
      </c>
      <c r="E95" t="s">
        <v>1424</v>
      </c>
    </row>
    <row r="96" spans="1:5" customFormat="1" ht="14.5" x14ac:dyDescent="0.35">
      <c r="A96" s="38" t="s">
        <v>1426</v>
      </c>
      <c r="B96" s="38" t="s">
        <v>151</v>
      </c>
      <c r="C96" s="38" t="s">
        <v>1422</v>
      </c>
      <c r="D96" s="38" t="s">
        <v>1423</v>
      </c>
      <c r="E96" t="s">
        <v>1424</v>
      </c>
    </row>
    <row r="97" spans="1:5" customFormat="1" ht="14.5" x14ac:dyDescent="0.35">
      <c r="A97" s="38" t="s">
        <v>1427</v>
      </c>
      <c r="B97" s="38" t="s">
        <v>152</v>
      </c>
      <c r="C97" s="38" t="s">
        <v>1422</v>
      </c>
      <c r="D97" s="38" t="s">
        <v>1423</v>
      </c>
      <c r="E97" t="s">
        <v>1424</v>
      </c>
    </row>
    <row r="98" spans="1:5" customFormat="1" ht="14.5" x14ac:dyDescent="0.35">
      <c r="A98" s="38" t="s">
        <v>1428</v>
      </c>
      <c r="B98" s="38" t="s">
        <v>153</v>
      </c>
      <c r="C98" s="38" t="s">
        <v>1422</v>
      </c>
      <c r="D98" s="38" t="s">
        <v>1423</v>
      </c>
      <c r="E98" t="s">
        <v>1424</v>
      </c>
    </row>
    <row r="99" spans="1:5" customFormat="1" ht="14.5" x14ac:dyDescent="0.35">
      <c r="A99" s="38" t="s">
        <v>1429</v>
      </c>
      <c r="B99" s="38" t="s">
        <v>154</v>
      </c>
      <c r="C99" s="38" t="s">
        <v>1422</v>
      </c>
      <c r="D99" s="38" t="s">
        <v>1423</v>
      </c>
      <c r="E99" t="s">
        <v>1424</v>
      </c>
    </row>
    <row r="100" spans="1:5" customFormat="1" ht="14.5" x14ac:dyDescent="0.35">
      <c r="A100" s="38" t="s">
        <v>1430</v>
      </c>
      <c r="B100" s="38" t="s">
        <v>1431</v>
      </c>
      <c r="C100" s="38" t="s">
        <v>1432</v>
      </c>
      <c r="D100" s="38" t="s">
        <v>1433</v>
      </c>
      <c r="E100" t="s">
        <v>1424</v>
      </c>
    </row>
    <row r="101" spans="1:5" customFormat="1" ht="14.5" x14ac:dyDescent="0.35">
      <c r="A101" s="38" t="s">
        <v>1434</v>
      </c>
      <c r="B101" s="38" t="s">
        <v>1435</v>
      </c>
      <c r="C101" s="38" t="s">
        <v>1432</v>
      </c>
      <c r="D101" s="38" t="s">
        <v>1433</v>
      </c>
      <c r="E101" t="s">
        <v>1424</v>
      </c>
    </row>
    <row r="102" spans="1:5" customFormat="1" ht="14.5" x14ac:dyDescent="0.35">
      <c r="A102" s="38" t="s">
        <v>1436</v>
      </c>
      <c r="B102" s="38" t="s">
        <v>1437</v>
      </c>
      <c r="C102" s="38" t="s">
        <v>1432</v>
      </c>
      <c r="D102" s="38" t="s">
        <v>1433</v>
      </c>
      <c r="E102" t="s">
        <v>1424</v>
      </c>
    </row>
    <row r="103" spans="1:5" customFormat="1" ht="14.5" x14ac:dyDescent="0.35">
      <c r="A103" s="38" t="s">
        <v>1438</v>
      </c>
      <c r="B103" s="38" t="s">
        <v>155</v>
      </c>
      <c r="C103" s="38" t="s">
        <v>1432</v>
      </c>
      <c r="D103" s="38" t="s">
        <v>1433</v>
      </c>
      <c r="E103" t="s">
        <v>1424</v>
      </c>
    </row>
    <row r="104" spans="1:5" customFormat="1" ht="14.5" x14ac:dyDescent="0.35">
      <c r="A104" s="38" t="s">
        <v>1439</v>
      </c>
      <c r="B104" s="38" t="s">
        <v>156</v>
      </c>
      <c r="C104" s="38" t="s">
        <v>1432</v>
      </c>
      <c r="D104" s="38" t="s">
        <v>1433</v>
      </c>
      <c r="E104" t="s">
        <v>1424</v>
      </c>
    </row>
    <row r="105" spans="1:5" customFormat="1" ht="14.5" x14ac:dyDescent="0.35">
      <c r="A105" s="38" t="s">
        <v>1440</v>
      </c>
      <c r="B105" s="38" t="s">
        <v>157</v>
      </c>
      <c r="C105" s="38" t="s">
        <v>1432</v>
      </c>
      <c r="D105" s="38" t="s">
        <v>1433</v>
      </c>
      <c r="E105" t="s">
        <v>1424</v>
      </c>
    </row>
    <row r="106" spans="1:5" customFormat="1" ht="14.5" x14ac:dyDescent="0.35">
      <c r="A106" s="38" t="s">
        <v>1441</v>
      </c>
      <c r="B106" s="38" t="s">
        <v>158</v>
      </c>
      <c r="C106" s="38" t="s">
        <v>1432</v>
      </c>
      <c r="D106" s="38" t="s">
        <v>1433</v>
      </c>
      <c r="E106" t="s">
        <v>1424</v>
      </c>
    </row>
    <row r="107" spans="1:5" customFormat="1" ht="14.5" x14ac:dyDescent="0.35">
      <c r="A107" s="38" t="s">
        <v>1442</v>
      </c>
      <c r="B107" s="38" t="s">
        <v>159</v>
      </c>
      <c r="C107" s="38" t="s">
        <v>1432</v>
      </c>
      <c r="D107" s="38" t="s">
        <v>1433</v>
      </c>
      <c r="E107" t="s">
        <v>1424</v>
      </c>
    </row>
    <row r="108" spans="1:5" customFormat="1" ht="14.5" x14ac:dyDescent="0.35">
      <c r="A108" s="38" t="s">
        <v>1443</v>
      </c>
      <c r="B108" s="38" t="s">
        <v>160</v>
      </c>
      <c r="C108" s="38" t="s">
        <v>1432</v>
      </c>
      <c r="D108" s="38" t="s">
        <v>1433</v>
      </c>
      <c r="E108" t="s">
        <v>1424</v>
      </c>
    </row>
    <row r="109" spans="1:5" customFormat="1" ht="14.5" x14ac:dyDescent="0.35">
      <c r="A109" s="38" t="s">
        <v>1444</v>
      </c>
      <c r="B109" s="38" t="s">
        <v>161</v>
      </c>
      <c r="C109" s="38" t="s">
        <v>1432</v>
      </c>
      <c r="D109" s="38" t="s">
        <v>1433</v>
      </c>
      <c r="E109" t="s">
        <v>1424</v>
      </c>
    </row>
    <row r="110" spans="1:5" customFormat="1" ht="14.5" x14ac:dyDescent="0.35">
      <c r="A110" s="38" t="s">
        <v>1445</v>
      </c>
      <c r="B110" s="38" t="s">
        <v>1218</v>
      </c>
      <c r="C110" s="38" t="s">
        <v>1432</v>
      </c>
      <c r="D110" s="38" t="s">
        <v>1433</v>
      </c>
      <c r="E110" t="s">
        <v>1424</v>
      </c>
    </row>
    <row r="111" spans="1:5" customFormat="1" ht="14.5" x14ac:dyDescent="0.35">
      <c r="A111" s="38" t="s">
        <v>1446</v>
      </c>
      <c r="B111" s="38" t="s">
        <v>162</v>
      </c>
      <c r="C111" s="38" t="s">
        <v>1432</v>
      </c>
      <c r="D111" s="38" t="s">
        <v>1433</v>
      </c>
      <c r="E111" t="s">
        <v>1424</v>
      </c>
    </row>
    <row r="112" spans="1:5" customFormat="1" ht="14.5" x14ac:dyDescent="0.35">
      <c r="A112" s="38" t="s">
        <v>1447</v>
      </c>
      <c r="B112" s="38" t="s">
        <v>163</v>
      </c>
      <c r="C112" s="38" t="s">
        <v>1432</v>
      </c>
      <c r="D112" s="38" t="s">
        <v>1433</v>
      </c>
      <c r="E112" t="s">
        <v>1424</v>
      </c>
    </row>
    <row r="113" spans="1:5" customFormat="1" ht="14.5" x14ac:dyDescent="0.35">
      <c r="A113" s="38" t="s">
        <v>1448</v>
      </c>
      <c r="B113" s="38" t="s">
        <v>164</v>
      </c>
      <c r="C113" s="38" t="s">
        <v>1449</v>
      </c>
      <c r="D113" s="38" t="s">
        <v>1450</v>
      </c>
      <c r="E113" t="s">
        <v>1424</v>
      </c>
    </row>
    <row r="114" spans="1:5" customFormat="1" ht="14.5" x14ac:dyDescent="0.35">
      <c r="A114" s="38" t="s">
        <v>1451</v>
      </c>
      <c r="B114" s="38" t="s">
        <v>165</v>
      </c>
      <c r="C114" s="38" t="s">
        <v>1449</v>
      </c>
      <c r="D114" s="38" t="s">
        <v>1450</v>
      </c>
      <c r="E114" t="s">
        <v>1424</v>
      </c>
    </row>
    <row r="115" spans="1:5" customFormat="1" ht="14.5" x14ac:dyDescent="0.35">
      <c r="A115" s="38" t="s">
        <v>1452</v>
      </c>
      <c r="B115" s="38" t="s">
        <v>166</v>
      </c>
      <c r="C115" s="38" t="s">
        <v>1449</v>
      </c>
      <c r="D115" s="38" t="s">
        <v>1450</v>
      </c>
      <c r="E115" t="s">
        <v>1424</v>
      </c>
    </row>
    <row r="116" spans="1:5" customFormat="1" ht="14.5" x14ac:dyDescent="0.35">
      <c r="A116" s="38" t="s">
        <v>1453</v>
      </c>
      <c r="B116" s="38" t="s">
        <v>1454</v>
      </c>
      <c r="C116" s="38" t="s">
        <v>1449</v>
      </c>
      <c r="D116" s="38" t="s">
        <v>1450</v>
      </c>
      <c r="E116" t="s">
        <v>1424</v>
      </c>
    </row>
    <row r="117" spans="1:5" customFormat="1" ht="14.5" x14ac:dyDescent="0.35">
      <c r="A117" s="38" t="s">
        <v>1455</v>
      </c>
      <c r="B117" s="38" t="s">
        <v>167</v>
      </c>
      <c r="C117" s="38" t="s">
        <v>1449</v>
      </c>
      <c r="D117" s="38" t="s">
        <v>1450</v>
      </c>
      <c r="E117" t="s">
        <v>1424</v>
      </c>
    </row>
    <row r="118" spans="1:5" customFormat="1" ht="14.5" x14ac:dyDescent="0.35">
      <c r="A118" s="38" t="s">
        <v>1456</v>
      </c>
      <c r="B118" s="38" t="s">
        <v>1457</v>
      </c>
      <c r="C118" s="38" t="s">
        <v>1458</v>
      </c>
      <c r="D118" s="38" t="s">
        <v>1459</v>
      </c>
      <c r="E118" t="s">
        <v>1459</v>
      </c>
    </row>
    <row r="119" spans="1:5" customFormat="1" ht="14.5" x14ac:dyDescent="0.35">
      <c r="A119" s="38" t="s">
        <v>1460</v>
      </c>
      <c r="B119" s="38" t="s">
        <v>1461</v>
      </c>
      <c r="C119" s="38" t="s">
        <v>1458</v>
      </c>
      <c r="D119" s="38" t="s">
        <v>1459</v>
      </c>
      <c r="E119" t="s">
        <v>1459</v>
      </c>
    </row>
    <row r="120" spans="1:5" customFormat="1" ht="14.5" x14ac:dyDescent="0.35">
      <c r="A120" s="38" t="s">
        <v>1462</v>
      </c>
      <c r="B120" s="38" t="s">
        <v>1463</v>
      </c>
      <c r="C120" s="38" t="s">
        <v>1464</v>
      </c>
      <c r="D120" s="38" t="s">
        <v>1465</v>
      </c>
      <c r="E120" t="s">
        <v>1465</v>
      </c>
    </row>
    <row r="121" spans="1:5" customFormat="1" ht="14.5" x14ac:dyDescent="0.35">
      <c r="A121" s="38" t="s">
        <v>1466</v>
      </c>
      <c r="B121" s="38" t="s">
        <v>1467</v>
      </c>
      <c r="C121" s="38" t="s">
        <v>1468</v>
      </c>
      <c r="D121" s="38" t="s">
        <v>1469</v>
      </c>
      <c r="E121" t="s">
        <v>1470</v>
      </c>
    </row>
    <row r="122" spans="1:5" customFormat="1" ht="14.5" x14ac:dyDescent="0.35">
      <c r="A122" s="38" t="s">
        <v>1471</v>
      </c>
      <c r="B122" s="38" t="s">
        <v>1472</v>
      </c>
      <c r="C122" s="38" t="s">
        <v>1468</v>
      </c>
      <c r="D122" s="38" t="s">
        <v>1469</v>
      </c>
      <c r="E122" t="s">
        <v>1470</v>
      </c>
    </row>
    <row r="123" spans="1:5" customFormat="1" ht="14.5" x14ac:dyDescent="0.35">
      <c r="A123" s="38" t="s">
        <v>1473</v>
      </c>
      <c r="B123" s="38" t="s">
        <v>168</v>
      </c>
      <c r="C123" s="38" t="s">
        <v>1474</v>
      </c>
      <c r="D123" s="38" t="s">
        <v>1475</v>
      </c>
      <c r="E123" t="s">
        <v>1470</v>
      </c>
    </row>
    <row r="124" spans="1:5" customFormat="1" ht="14.5" x14ac:dyDescent="0.35">
      <c r="A124" s="38" t="s">
        <v>1476</v>
      </c>
      <c r="B124" s="38" t="s">
        <v>1219</v>
      </c>
      <c r="C124" s="38" t="s">
        <v>1474</v>
      </c>
      <c r="D124" s="38" t="s">
        <v>1475</v>
      </c>
      <c r="E124" t="s">
        <v>1470</v>
      </c>
    </row>
    <row r="125" spans="1:5" customFormat="1" ht="14.5" x14ac:dyDescent="0.35">
      <c r="A125" s="38" t="s">
        <v>1477</v>
      </c>
      <c r="B125" s="38" t="s">
        <v>169</v>
      </c>
      <c r="C125" s="38" t="s">
        <v>1474</v>
      </c>
      <c r="D125" s="38" t="s">
        <v>1475</v>
      </c>
      <c r="E125" t="s">
        <v>1470</v>
      </c>
    </row>
    <row r="126" spans="1:5" customFormat="1" ht="14.5" x14ac:dyDescent="0.35">
      <c r="A126" s="38" t="s">
        <v>1478</v>
      </c>
      <c r="B126" s="38" t="s">
        <v>170</v>
      </c>
      <c r="C126" s="38" t="s">
        <v>1474</v>
      </c>
      <c r="D126" s="38" t="s">
        <v>1475</v>
      </c>
      <c r="E126" t="s">
        <v>1470</v>
      </c>
    </row>
    <row r="127" spans="1:5" customFormat="1" ht="14.5" x14ac:dyDescent="0.35">
      <c r="A127" s="38" t="s">
        <v>1479</v>
      </c>
      <c r="B127" s="38" t="s">
        <v>1480</v>
      </c>
      <c r="C127" s="38" t="s">
        <v>1474</v>
      </c>
      <c r="D127" s="38" t="s">
        <v>1475</v>
      </c>
      <c r="E127" t="s">
        <v>1470</v>
      </c>
    </row>
    <row r="128" spans="1:5" customFormat="1" ht="14.5" x14ac:dyDescent="0.35">
      <c r="A128" s="38" t="s">
        <v>1481</v>
      </c>
      <c r="B128" s="38" t="s">
        <v>171</v>
      </c>
      <c r="C128" s="38" t="s">
        <v>1474</v>
      </c>
      <c r="D128" s="38" t="s">
        <v>1475</v>
      </c>
      <c r="E128" t="s">
        <v>1470</v>
      </c>
    </row>
    <row r="129" spans="1:5" customFormat="1" ht="14.5" x14ac:dyDescent="0.35">
      <c r="A129" s="38" t="s">
        <v>1482</v>
      </c>
      <c r="B129" s="38" t="s">
        <v>172</v>
      </c>
      <c r="C129" s="38" t="s">
        <v>1474</v>
      </c>
      <c r="D129" s="38" t="s">
        <v>1475</v>
      </c>
      <c r="E129" t="s">
        <v>1470</v>
      </c>
    </row>
    <row r="130" spans="1:5" customFormat="1" ht="14.5" x14ac:dyDescent="0.35">
      <c r="A130" s="38" t="s">
        <v>1483</v>
      </c>
      <c r="B130" s="38" t="s">
        <v>173</v>
      </c>
      <c r="C130" s="38" t="s">
        <v>1474</v>
      </c>
      <c r="D130" s="38" t="s">
        <v>1475</v>
      </c>
      <c r="E130" t="s">
        <v>1470</v>
      </c>
    </row>
    <row r="131" spans="1:5" customFormat="1" ht="14.5" x14ac:dyDescent="0.35">
      <c r="A131" s="38" t="s">
        <v>1484</v>
      </c>
      <c r="B131" s="38" t="s">
        <v>174</v>
      </c>
      <c r="C131" s="38" t="s">
        <v>1474</v>
      </c>
      <c r="D131" s="38" t="s">
        <v>1475</v>
      </c>
      <c r="E131" t="s">
        <v>1470</v>
      </c>
    </row>
    <row r="132" spans="1:5" customFormat="1" ht="14.5" x14ac:dyDescent="0.35">
      <c r="A132" s="38" t="s">
        <v>1485</v>
      </c>
      <c r="B132" s="38" t="s">
        <v>175</v>
      </c>
      <c r="C132" s="38" t="s">
        <v>1474</v>
      </c>
      <c r="D132" s="38" t="s">
        <v>1475</v>
      </c>
      <c r="E132" t="s">
        <v>1470</v>
      </c>
    </row>
    <row r="133" spans="1:5" customFormat="1" ht="14.5" x14ac:dyDescent="0.35">
      <c r="A133" s="38" t="s">
        <v>1486</v>
      </c>
      <c r="B133" s="38" t="s">
        <v>1487</v>
      </c>
      <c r="C133" s="38" t="s">
        <v>1474</v>
      </c>
      <c r="D133" s="38" t="s">
        <v>1475</v>
      </c>
      <c r="E133" t="s">
        <v>1470</v>
      </c>
    </row>
    <row r="134" spans="1:5" customFormat="1" ht="14.5" x14ac:dyDescent="0.35">
      <c r="A134" s="38" t="s">
        <v>1488</v>
      </c>
      <c r="B134" s="38" t="s">
        <v>176</v>
      </c>
      <c r="C134" s="38" t="s">
        <v>1474</v>
      </c>
      <c r="D134" s="38" t="s">
        <v>1475</v>
      </c>
      <c r="E134" t="s">
        <v>1470</v>
      </c>
    </row>
    <row r="135" spans="1:5" customFormat="1" ht="14.5" x14ac:dyDescent="0.35">
      <c r="A135" s="38" t="s">
        <v>1489</v>
      </c>
      <c r="B135" s="38" t="s">
        <v>177</v>
      </c>
      <c r="C135" s="38" t="s">
        <v>1474</v>
      </c>
      <c r="D135" s="38" t="s">
        <v>1475</v>
      </c>
      <c r="E135" t="s">
        <v>1470</v>
      </c>
    </row>
    <row r="136" spans="1:5" customFormat="1" ht="14.5" x14ac:dyDescent="0.35">
      <c r="A136" s="38" t="s">
        <v>1490</v>
      </c>
      <c r="B136" s="38" t="s">
        <v>178</v>
      </c>
      <c r="C136" s="38" t="s">
        <v>1474</v>
      </c>
      <c r="D136" s="38" t="s">
        <v>1475</v>
      </c>
      <c r="E136" t="s">
        <v>1470</v>
      </c>
    </row>
    <row r="137" spans="1:5" customFormat="1" ht="14.5" x14ac:dyDescent="0.35">
      <c r="A137" s="38" t="s">
        <v>1491</v>
      </c>
      <c r="B137" s="38" t="s">
        <v>179</v>
      </c>
      <c r="C137" s="38" t="s">
        <v>1474</v>
      </c>
      <c r="D137" s="38" t="s">
        <v>1475</v>
      </c>
      <c r="E137" t="s">
        <v>1470</v>
      </c>
    </row>
    <row r="138" spans="1:5" customFormat="1" ht="14.5" x14ac:dyDescent="0.35">
      <c r="A138" s="38" t="s">
        <v>1492</v>
      </c>
      <c r="B138" s="38" t="s">
        <v>180</v>
      </c>
      <c r="C138" s="38" t="s">
        <v>1474</v>
      </c>
      <c r="D138" s="38" t="s">
        <v>1475</v>
      </c>
      <c r="E138" t="s">
        <v>1470</v>
      </c>
    </row>
    <row r="139" spans="1:5" customFormat="1" ht="14.5" x14ac:dyDescent="0.35">
      <c r="A139" s="38" t="s">
        <v>1493</v>
      </c>
      <c r="B139" s="38" t="s">
        <v>181</v>
      </c>
      <c r="C139" s="38" t="s">
        <v>1474</v>
      </c>
      <c r="D139" s="38" t="s">
        <v>1475</v>
      </c>
      <c r="E139" t="s">
        <v>1470</v>
      </c>
    </row>
    <row r="140" spans="1:5" customFormat="1" ht="14.5" x14ac:dyDescent="0.35">
      <c r="A140" s="38" t="s">
        <v>1494</v>
      </c>
      <c r="B140" s="38" t="s">
        <v>182</v>
      </c>
      <c r="C140" s="38" t="s">
        <v>1474</v>
      </c>
      <c r="D140" s="38" t="s">
        <v>1475</v>
      </c>
      <c r="E140" t="s">
        <v>1470</v>
      </c>
    </row>
    <row r="141" spans="1:5" customFormat="1" ht="14.5" x14ac:dyDescent="0.35">
      <c r="A141" s="38" t="s">
        <v>1495</v>
      </c>
      <c r="B141" s="38" t="s">
        <v>1496</v>
      </c>
      <c r="C141" s="38" t="s">
        <v>1474</v>
      </c>
      <c r="D141" s="38" t="s">
        <v>1475</v>
      </c>
      <c r="E141" t="s">
        <v>1470</v>
      </c>
    </row>
    <row r="142" spans="1:5" customFormat="1" ht="14.5" x14ac:dyDescent="0.35">
      <c r="A142" s="38" t="s">
        <v>1497</v>
      </c>
      <c r="B142" s="38" t="s">
        <v>183</v>
      </c>
      <c r="C142" s="38" t="s">
        <v>1474</v>
      </c>
      <c r="D142" s="38" t="s">
        <v>1475</v>
      </c>
      <c r="E142" t="s">
        <v>1470</v>
      </c>
    </row>
    <row r="143" spans="1:5" customFormat="1" ht="14.5" x14ac:dyDescent="0.35">
      <c r="A143" s="38" t="s">
        <v>1498</v>
      </c>
      <c r="B143" s="38" t="s">
        <v>184</v>
      </c>
      <c r="C143" s="38" t="s">
        <v>1499</v>
      </c>
      <c r="D143" s="38" t="s">
        <v>1500</v>
      </c>
      <c r="E143" t="s">
        <v>1470</v>
      </c>
    </row>
    <row r="144" spans="1:5" customFormat="1" ht="14.5" x14ac:dyDescent="0.35">
      <c r="A144" s="38" t="s">
        <v>1501</v>
      </c>
      <c r="B144" s="38" t="s">
        <v>185</v>
      </c>
      <c r="C144" s="38" t="s">
        <v>1499</v>
      </c>
      <c r="D144" s="38" t="s">
        <v>1500</v>
      </c>
      <c r="E144" t="s">
        <v>1470</v>
      </c>
    </row>
    <row r="145" spans="1:5" customFormat="1" ht="14.5" x14ac:dyDescent="0.35">
      <c r="A145" s="38" t="s">
        <v>1502</v>
      </c>
      <c r="B145" s="38" t="s">
        <v>186</v>
      </c>
      <c r="C145" s="38" t="s">
        <v>1499</v>
      </c>
      <c r="D145" s="38" t="s">
        <v>1500</v>
      </c>
      <c r="E145" t="s">
        <v>1470</v>
      </c>
    </row>
    <row r="146" spans="1:5" customFormat="1" ht="14.5" x14ac:dyDescent="0.35">
      <c r="A146" s="38" t="s">
        <v>1503</v>
      </c>
      <c r="B146" s="38" t="s">
        <v>1504</v>
      </c>
      <c r="C146" s="38" t="s">
        <v>1505</v>
      </c>
      <c r="D146" s="38" t="s">
        <v>1506</v>
      </c>
      <c r="E146" t="s">
        <v>1470</v>
      </c>
    </row>
    <row r="147" spans="1:5" customFormat="1" ht="14.5" x14ac:dyDescent="0.35">
      <c r="A147" s="38" t="s">
        <v>1507</v>
      </c>
      <c r="B147" s="38" t="s">
        <v>187</v>
      </c>
      <c r="C147" s="38" t="s">
        <v>1505</v>
      </c>
      <c r="D147" s="38" t="s">
        <v>1506</v>
      </c>
      <c r="E147" t="s">
        <v>1470</v>
      </c>
    </row>
    <row r="148" spans="1:5" customFormat="1" ht="14.5" x14ac:dyDescent="0.35">
      <c r="A148" s="38" t="s">
        <v>1508</v>
      </c>
      <c r="B148" s="38" t="s">
        <v>1509</v>
      </c>
      <c r="C148" s="38" t="s">
        <v>1505</v>
      </c>
      <c r="D148" s="38" t="s">
        <v>1506</v>
      </c>
      <c r="E148" t="s">
        <v>1470</v>
      </c>
    </row>
    <row r="149" spans="1:5" customFormat="1" ht="14.5" x14ac:dyDescent="0.35">
      <c r="A149" s="38" t="s">
        <v>1510</v>
      </c>
      <c r="B149" s="38" t="s">
        <v>190</v>
      </c>
      <c r="C149" s="38" t="s">
        <v>1511</v>
      </c>
      <c r="D149" s="38" t="s">
        <v>1512</v>
      </c>
      <c r="E149" t="s">
        <v>1513</v>
      </c>
    </row>
    <row r="150" spans="1:5" customFormat="1" ht="14.5" x14ac:dyDescent="0.35">
      <c r="A150" s="38" t="s">
        <v>1514</v>
      </c>
      <c r="B150" s="38" t="s">
        <v>191</v>
      </c>
      <c r="C150" s="38" t="s">
        <v>1511</v>
      </c>
      <c r="D150" s="38" t="s">
        <v>1512</v>
      </c>
      <c r="E150" t="s">
        <v>1513</v>
      </c>
    </row>
    <row r="151" spans="1:5" customFormat="1" ht="14.5" x14ac:dyDescent="0.35">
      <c r="A151" s="38" t="s">
        <v>1515</v>
      </c>
      <c r="B151" s="38" t="s">
        <v>192</v>
      </c>
      <c r="C151" s="38" t="s">
        <v>1511</v>
      </c>
      <c r="D151" s="38" t="s">
        <v>1512</v>
      </c>
      <c r="E151" t="s">
        <v>1513</v>
      </c>
    </row>
    <row r="152" spans="1:5" customFormat="1" ht="14.5" x14ac:dyDescent="0.35">
      <c r="A152" s="38" t="s">
        <v>1516</v>
      </c>
      <c r="B152" s="38" t="s">
        <v>193</v>
      </c>
      <c r="C152" s="38" t="s">
        <v>1511</v>
      </c>
      <c r="D152" s="38" t="s">
        <v>1512</v>
      </c>
      <c r="E152" t="s">
        <v>1513</v>
      </c>
    </row>
    <row r="153" spans="1:5" customFormat="1" ht="14.5" x14ac:dyDescent="0.35">
      <c r="A153" s="38" t="s">
        <v>1517</v>
      </c>
      <c r="B153" s="38" t="s">
        <v>1518</v>
      </c>
      <c r="C153" s="38" t="s">
        <v>1511</v>
      </c>
      <c r="D153" s="38" t="s">
        <v>1512</v>
      </c>
      <c r="E153" t="s">
        <v>1513</v>
      </c>
    </row>
    <row r="154" spans="1:5" customFormat="1" ht="14.5" x14ac:dyDescent="0.35">
      <c r="A154" s="38" t="s">
        <v>1519</v>
      </c>
      <c r="B154" s="38" t="s">
        <v>194</v>
      </c>
      <c r="C154" s="38" t="s">
        <v>1511</v>
      </c>
      <c r="D154" s="38" t="s">
        <v>1512</v>
      </c>
      <c r="E154" t="s">
        <v>1513</v>
      </c>
    </row>
    <row r="155" spans="1:5" customFormat="1" ht="14.5" x14ac:dyDescent="0.35">
      <c r="A155" s="38" t="s">
        <v>1520</v>
      </c>
      <c r="B155" s="38" t="s">
        <v>1521</v>
      </c>
      <c r="C155" s="38" t="s">
        <v>1511</v>
      </c>
      <c r="D155" s="38" t="s">
        <v>1512</v>
      </c>
      <c r="E155" t="s">
        <v>1513</v>
      </c>
    </row>
    <row r="156" spans="1:5" customFormat="1" ht="14.5" x14ac:dyDescent="0.35">
      <c r="A156" s="38" t="s">
        <v>1522</v>
      </c>
      <c r="B156" s="38" t="s">
        <v>195</v>
      </c>
      <c r="C156" s="38" t="s">
        <v>1511</v>
      </c>
      <c r="D156" s="38" t="s">
        <v>1512</v>
      </c>
      <c r="E156" t="s">
        <v>1513</v>
      </c>
    </row>
    <row r="157" spans="1:5" customFormat="1" ht="14.5" x14ac:dyDescent="0.35">
      <c r="A157" s="38" t="s">
        <v>1523</v>
      </c>
      <c r="B157" s="38" t="s">
        <v>196</v>
      </c>
      <c r="C157" s="38" t="s">
        <v>1511</v>
      </c>
      <c r="D157" s="38" t="s">
        <v>1512</v>
      </c>
      <c r="E157" t="s">
        <v>1513</v>
      </c>
    </row>
    <row r="158" spans="1:5" customFormat="1" ht="14.5" x14ac:dyDescent="0.35">
      <c r="A158" s="38" t="s">
        <v>1524</v>
      </c>
      <c r="B158" s="38" t="s">
        <v>197</v>
      </c>
      <c r="C158" s="38" t="s">
        <v>1511</v>
      </c>
      <c r="D158" s="38" t="s">
        <v>1512</v>
      </c>
      <c r="E158" t="s">
        <v>1513</v>
      </c>
    </row>
    <row r="159" spans="1:5" customFormat="1" ht="14.5" x14ac:dyDescent="0.35">
      <c r="A159" s="38" t="s">
        <v>1525</v>
      </c>
      <c r="B159" s="38" t="s">
        <v>198</v>
      </c>
      <c r="C159" s="38" t="s">
        <v>1511</v>
      </c>
      <c r="D159" s="38" t="s">
        <v>1512</v>
      </c>
      <c r="E159" t="s">
        <v>1513</v>
      </c>
    </row>
    <row r="160" spans="1:5" customFormat="1" ht="14.5" x14ac:dyDescent="0.35">
      <c r="A160" s="38" t="s">
        <v>1526</v>
      </c>
      <c r="B160" s="38" t="s">
        <v>199</v>
      </c>
      <c r="C160" s="38" t="s">
        <v>1511</v>
      </c>
      <c r="D160" s="38" t="s">
        <v>1512</v>
      </c>
      <c r="E160" t="s">
        <v>1513</v>
      </c>
    </row>
    <row r="161" spans="1:5" customFormat="1" ht="14.5" x14ac:dyDescent="0.35">
      <c r="A161" s="38" t="s">
        <v>1527</v>
      </c>
      <c r="B161" s="38" t="s">
        <v>200</v>
      </c>
      <c r="C161" s="38" t="s">
        <v>1511</v>
      </c>
      <c r="D161" s="38" t="s">
        <v>1512</v>
      </c>
      <c r="E161" t="s">
        <v>1513</v>
      </c>
    </row>
    <row r="162" spans="1:5" customFormat="1" ht="14.5" x14ac:dyDescent="0.35">
      <c r="A162" s="38" t="s">
        <v>1528</v>
      </c>
      <c r="B162" s="38" t="s">
        <v>201</v>
      </c>
      <c r="C162" s="38" t="s">
        <v>1511</v>
      </c>
      <c r="D162" s="38" t="s">
        <v>1512</v>
      </c>
      <c r="E162" t="s">
        <v>1513</v>
      </c>
    </row>
    <row r="163" spans="1:5" customFormat="1" ht="14.5" x14ac:dyDescent="0.35">
      <c r="A163" s="38" t="s">
        <v>1529</v>
      </c>
      <c r="B163" s="38" t="s">
        <v>1530</v>
      </c>
      <c r="C163" s="38" t="s">
        <v>1511</v>
      </c>
      <c r="D163" s="38" t="s">
        <v>1512</v>
      </c>
      <c r="E163" t="s">
        <v>1513</v>
      </c>
    </row>
    <row r="164" spans="1:5" customFormat="1" ht="14.5" x14ac:dyDescent="0.35">
      <c r="A164" s="38" t="s">
        <v>1531</v>
      </c>
      <c r="B164" s="38" t="s">
        <v>1532</v>
      </c>
      <c r="C164" s="38" t="s">
        <v>1511</v>
      </c>
      <c r="D164" s="38" t="s">
        <v>1512</v>
      </c>
      <c r="E164" t="s">
        <v>1513</v>
      </c>
    </row>
    <row r="165" spans="1:5" customFormat="1" ht="14.5" x14ac:dyDescent="0.35">
      <c r="A165" s="38" t="s">
        <v>1533</v>
      </c>
      <c r="B165" s="38" t="s">
        <v>202</v>
      </c>
      <c r="C165" s="38" t="s">
        <v>1534</v>
      </c>
      <c r="D165" s="38" t="s">
        <v>1535</v>
      </c>
      <c r="E165" t="s">
        <v>1513</v>
      </c>
    </row>
    <row r="166" spans="1:5" customFormat="1" ht="14.5" x14ac:dyDescent="0.35">
      <c r="A166" s="38" t="s">
        <v>1536</v>
      </c>
      <c r="B166" s="38" t="s">
        <v>203</v>
      </c>
      <c r="C166" s="38" t="s">
        <v>1534</v>
      </c>
      <c r="D166" s="38" t="s">
        <v>1535</v>
      </c>
      <c r="E166" t="s">
        <v>1513</v>
      </c>
    </row>
    <row r="167" spans="1:5" customFormat="1" ht="14.5" x14ac:dyDescent="0.35">
      <c r="A167" s="38" t="s">
        <v>1537</v>
      </c>
      <c r="B167" s="38" t="s">
        <v>188</v>
      </c>
      <c r="C167" s="38" t="s">
        <v>1538</v>
      </c>
      <c r="D167" s="38" t="s">
        <v>1539</v>
      </c>
      <c r="E167" t="s">
        <v>1513</v>
      </c>
    </row>
    <row r="168" spans="1:5" customFormat="1" ht="14.5" x14ac:dyDescent="0.35">
      <c r="A168" s="38" t="s">
        <v>1540</v>
      </c>
      <c r="B168" s="38" t="s">
        <v>1541</v>
      </c>
      <c r="C168" s="38" t="s">
        <v>1538</v>
      </c>
      <c r="D168" s="38" t="s">
        <v>1539</v>
      </c>
      <c r="E168" t="s">
        <v>1513</v>
      </c>
    </row>
    <row r="169" spans="1:5" customFormat="1" ht="14.5" x14ac:dyDescent="0.35">
      <c r="A169" s="38" t="s">
        <v>1542</v>
      </c>
      <c r="B169" s="38" t="s">
        <v>1543</v>
      </c>
      <c r="C169" s="38" t="s">
        <v>1538</v>
      </c>
      <c r="D169" s="38" t="s">
        <v>1539</v>
      </c>
      <c r="E169" t="s">
        <v>1513</v>
      </c>
    </row>
    <row r="170" spans="1:5" customFormat="1" ht="14.5" x14ac:dyDescent="0.35">
      <c r="A170" s="38" t="s">
        <v>1544</v>
      </c>
      <c r="B170" s="38" t="s">
        <v>204</v>
      </c>
      <c r="C170" s="38" t="s">
        <v>1538</v>
      </c>
      <c r="D170" s="38" t="s">
        <v>1539</v>
      </c>
      <c r="E170" t="s">
        <v>1513</v>
      </c>
    </row>
    <row r="171" spans="1:5" customFormat="1" ht="14.5" x14ac:dyDescent="0.35">
      <c r="A171" s="38" t="s">
        <v>1545</v>
      </c>
      <c r="B171" s="38" t="s">
        <v>1546</v>
      </c>
      <c r="C171" s="38" t="s">
        <v>1538</v>
      </c>
      <c r="D171" s="38" t="s">
        <v>1539</v>
      </c>
      <c r="E171" t="s">
        <v>1513</v>
      </c>
    </row>
    <row r="172" spans="1:5" customFormat="1" ht="14.5" x14ac:dyDescent="0.35">
      <c r="A172" s="38" t="s">
        <v>1547</v>
      </c>
      <c r="B172" s="38" t="s">
        <v>205</v>
      </c>
      <c r="C172" s="38" t="s">
        <v>1538</v>
      </c>
      <c r="D172" s="38" t="s">
        <v>1539</v>
      </c>
      <c r="E172" t="s">
        <v>1513</v>
      </c>
    </row>
    <row r="173" spans="1:5" customFormat="1" ht="14.5" x14ac:dyDescent="0.35">
      <c r="A173" s="38" t="s">
        <v>1548</v>
      </c>
      <c r="B173" s="38" t="s">
        <v>206</v>
      </c>
      <c r="C173" s="38" t="s">
        <v>1549</v>
      </c>
      <c r="D173" s="38" t="s">
        <v>1550</v>
      </c>
      <c r="E173" t="s">
        <v>1513</v>
      </c>
    </row>
    <row r="174" spans="1:5" customFormat="1" ht="14.5" x14ac:dyDescent="0.35">
      <c r="A174" s="38" t="s">
        <v>1551</v>
      </c>
      <c r="B174" s="38" t="s">
        <v>207</v>
      </c>
      <c r="C174" s="38" t="s">
        <v>1549</v>
      </c>
      <c r="D174" s="38" t="s">
        <v>1550</v>
      </c>
      <c r="E174" t="s">
        <v>1513</v>
      </c>
    </row>
    <row r="175" spans="1:5" customFormat="1" ht="14.5" x14ac:dyDescent="0.35">
      <c r="A175" s="38" t="s">
        <v>1552</v>
      </c>
      <c r="B175" s="38" t="s">
        <v>208</v>
      </c>
      <c r="C175" s="38" t="s">
        <v>1549</v>
      </c>
      <c r="D175" s="38" t="s">
        <v>1550</v>
      </c>
      <c r="E175" t="s">
        <v>1513</v>
      </c>
    </row>
    <row r="176" spans="1:5" customFormat="1" ht="14.5" x14ac:dyDescent="0.35">
      <c r="A176" s="38" t="s">
        <v>1553</v>
      </c>
      <c r="B176" s="38" t="s">
        <v>209</v>
      </c>
      <c r="C176" s="38" t="s">
        <v>1549</v>
      </c>
      <c r="D176" s="38" t="s">
        <v>1550</v>
      </c>
      <c r="E176" t="s">
        <v>1513</v>
      </c>
    </row>
    <row r="177" spans="1:5" customFormat="1" ht="14.5" x14ac:dyDescent="0.35">
      <c r="A177" s="38" t="s">
        <v>1554</v>
      </c>
      <c r="B177" s="38" t="s">
        <v>210</v>
      </c>
      <c r="C177" s="38" t="s">
        <v>1549</v>
      </c>
      <c r="D177" s="38" t="s">
        <v>1550</v>
      </c>
      <c r="E177" t="s">
        <v>1513</v>
      </c>
    </row>
    <row r="178" spans="1:5" customFormat="1" ht="14.5" x14ac:dyDescent="0.35">
      <c r="A178" s="38" t="s">
        <v>1555</v>
      </c>
      <c r="B178" s="38" t="s">
        <v>211</v>
      </c>
      <c r="C178" s="38" t="s">
        <v>1549</v>
      </c>
      <c r="D178" s="38" t="s">
        <v>1550</v>
      </c>
      <c r="E178" t="s">
        <v>1513</v>
      </c>
    </row>
    <row r="179" spans="1:5" customFormat="1" ht="14.5" x14ac:dyDescent="0.35">
      <c r="A179" s="38" t="s">
        <v>1556</v>
      </c>
      <c r="B179" s="38" t="s">
        <v>212</v>
      </c>
      <c r="C179" s="38" t="s">
        <v>1549</v>
      </c>
      <c r="D179" s="38" t="s">
        <v>1550</v>
      </c>
      <c r="E179" t="s">
        <v>1513</v>
      </c>
    </row>
    <row r="180" spans="1:5" customFormat="1" ht="14.5" x14ac:dyDescent="0.35">
      <c r="A180" s="38" t="s">
        <v>1557</v>
      </c>
      <c r="B180" s="38" t="s">
        <v>213</v>
      </c>
      <c r="C180" s="38" t="s">
        <v>1549</v>
      </c>
      <c r="D180" s="38" t="s">
        <v>1550</v>
      </c>
      <c r="E180" t="s">
        <v>1513</v>
      </c>
    </row>
    <row r="181" spans="1:5" customFormat="1" ht="14.5" x14ac:dyDescent="0.35">
      <c r="A181" s="38" t="s">
        <v>1558</v>
      </c>
      <c r="B181" s="38" t="s">
        <v>214</v>
      </c>
      <c r="C181" s="38" t="s">
        <v>1559</v>
      </c>
      <c r="D181" s="38" t="s">
        <v>1560</v>
      </c>
      <c r="E181" t="s">
        <v>1513</v>
      </c>
    </row>
    <row r="182" spans="1:5" customFormat="1" ht="14.5" x14ac:dyDescent="0.35">
      <c r="A182" s="38" t="s">
        <v>1561</v>
      </c>
      <c r="B182" s="38" t="s">
        <v>215</v>
      </c>
      <c r="C182" s="38" t="s">
        <v>1559</v>
      </c>
      <c r="D182" s="38" t="s">
        <v>1560</v>
      </c>
      <c r="E182" t="s">
        <v>1513</v>
      </c>
    </row>
    <row r="183" spans="1:5" customFormat="1" ht="14.5" x14ac:dyDescent="0.35">
      <c r="A183" s="38" t="s">
        <v>1562</v>
      </c>
      <c r="B183" s="38" t="s">
        <v>216</v>
      </c>
      <c r="C183" s="38" t="s">
        <v>1559</v>
      </c>
      <c r="D183" s="38" t="s">
        <v>1560</v>
      </c>
      <c r="E183" t="s">
        <v>1513</v>
      </c>
    </row>
    <row r="184" spans="1:5" customFormat="1" ht="14.5" x14ac:dyDescent="0.35">
      <c r="A184" s="38" t="s">
        <v>1563</v>
      </c>
      <c r="B184" s="38" t="s">
        <v>217</v>
      </c>
      <c r="C184" s="38" t="s">
        <v>1559</v>
      </c>
      <c r="D184" s="38" t="s">
        <v>1560</v>
      </c>
      <c r="E184" t="s">
        <v>1513</v>
      </c>
    </row>
    <row r="185" spans="1:5" customFormat="1" ht="14.5" x14ac:dyDescent="0.35">
      <c r="A185" s="38" t="s">
        <v>1564</v>
      </c>
      <c r="B185" s="38" t="s">
        <v>218</v>
      </c>
      <c r="C185" s="38" t="s">
        <v>1559</v>
      </c>
      <c r="D185" s="38" t="s">
        <v>1560</v>
      </c>
      <c r="E185" t="s">
        <v>1513</v>
      </c>
    </row>
    <row r="186" spans="1:5" customFormat="1" ht="14.5" x14ac:dyDescent="0.35">
      <c r="A186" s="38" t="s">
        <v>1565</v>
      </c>
      <c r="B186" s="38" t="s">
        <v>219</v>
      </c>
      <c r="C186" s="38" t="s">
        <v>1559</v>
      </c>
      <c r="D186" s="38" t="s">
        <v>1560</v>
      </c>
      <c r="E186" t="s">
        <v>1513</v>
      </c>
    </row>
    <row r="187" spans="1:5" customFormat="1" ht="14.5" x14ac:dyDescent="0.35">
      <c r="A187" s="38" t="s">
        <v>1566</v>
      </c>
      <c r="B187" s="38" t="s">
        <v>220</v>
      </c>
      <c r="C187" s="38" t="s">
        <v>1559</v>
      </c>
      <c r="D187" s="38" t="s">
        <v>1560</v>
      </c>
      <c r="E187" t="s">
        <v>1513</v>
      </c>
    </row>
    <row r="188" spans="1:5" customFormat="1" ht="14.5" x14ac:dyDescent="0.35">
      <c r="A188" s="38" t="s">
        <v>1567</v>
      </c>
      <c r="B188" s="38" t="s">
        <v>221</v>
      </c>
      <c r="C188" s="38" t="s">
        <v>1559</v>
      </c>
      <c r="D188" s="38" t="s">
        <v>1560</v>
      </c>
      <c r="E188" t="s">
        <v>1513</v>
      </c>
    </row>
    <row r="189" spans="1:5" customFormat="1" ht="14.5" x14ac:dyDescent="0.35">
      <c r="A189" s="38" t="s">
        <v>1568</v>
      </c>
      <c r="B189" s="38" t="s">
        <v>222</v>
      </c>
      <c r="C189" s="38" t="s">
        <v>1559</v>
      </c>
      <c r="D189" s="38" t="s">
        <v>1560</v>
      </c>
      <c r="E189" t="s">
        <v>1513</v>
      </c>
    </row>
    <row r="190" spans="1:5" customFormat="1" ht="14.5" x14ac:dyDescent="0.35">
      <c r="A190" s="38" t="s">
        <v>1569</v>
      </c>
      <c r="B190" s="38" t="s">
        <v>1220</v>
      </c>
      <c r="C190" s="38" t="s">
        <v>1559</v>
      </c>
      <c r="D190" s="38" t="s">
        <v>1560</v>
      </c>
      <c r="E190" t="s">
        <v>1513</v>
      </c>
    </row>
    <row r="191" spans="1:5" customFormat="1" ht="14.5" x14ac:dyDescent="0.35">
      <c r="A191" s="38" t="s">
        <v>1570</v>
      </c>
      <c r="B191" s="38" t="s">
        <v>1571</v>
      </c>
      <c r="C191" s="38" t="s">
        <v>1559</v>
      </c>
      <c r="D191" s="38" t="s">
        <v>1560</v>
      </c>
      <c r="E191" t="s">
        <v>1513</v>
      </c>
    </row>
    <row r="192" spans="1:5" customFormat="1" ht="14.5" x14ac:dyDescent="0.35">
      <c r="A192" s="38" t="s">
        <v>1572</v>
      </c>
      <c r="B192" s="38" t="s">
        <v>1573</v>
      </c>
      <c r="C192" s="38" t="s">
        <v>1559</v>
      </c>
      <c r="D192" s="38" t="s">
        <v>1560</v>
      </c>
      <c r="E192" t="s">
        <v>1513</v>
      </c>
    </row>
    <row r="193" spans="1:5" customFormat="1" ht="14.5" x14ac:dyDescent="0.35">
      <c r="A193" s="38" t="s">
        <v>1574</v>
      </c>
      <c r="B193" s="38" t="s">
        <v>1575</v>
      </c>
      <c r="C193" s="38" t="s">
        <v>1576</v>
      </c>
      <c r="D193" s="38" t="s">
        <v>1577</v>
      </c>
      <c r="E193" t="s">
        <v>1513</v>
      </c>
    </row>
    <row r="194" spans="1:5" customFormat="1" ht="14.5" x14ac:dyDescent="0.35">
      <c r="A194" s="38" t="s">
        <v>1578</v>
      </c>
      <c r="B194" s="38" t="s">
        <v>223</v>
      </c>
      <c r="C194" s="38" t="s">
        <v>1579</v>
      </c>
      <c r="D194" s="38" t="s">
        <v>1580</v>
      </c>
      <c r="E194" t="s">
        <v>1513</v>
      </c>
    </row>
    <row r="195" spans="1:5" customFormat="1" ht="14.5" x14ac:dyDescent="0.35">
      <c r="A195" s="38" t="s">
        <v>1581</v>
      </c>
      <c r="B195" s="38" t="s">
        <v>1582</v>
      </c>
      <c r="C195" s="38" t="s">
        <v>1579</v>
      </c>
      <c r="D195" s="38" t="s">
        <v>1580</v>
      </c>
      <c r="E195" t="s">
        <v>1513</v>
      </c>
    </row>
    <row r="196" spans="1:5" customFormat="1" ht="14.5" x14ac:dyDescent="0.35">
      <c r="A196" s="38" t="s">
        <v>1583</v>
      </c>
      <c r="B196" s="38" t="s">
        <v>189</v>
      </c>
      <c r="C196" s="38" t="s">
        <v>1584</v>
      </c>
      <c r="D196" s="38" t="s">
        <v>1585</v>
      </c>
      <c r="E196" t="s">
        <v>1586</v>
      </c>
    </row>
    <row r="197" spans="1:5" customFormat="1" ht="14.5" x14ac:dyDescent="0.35">
      <c r="A197" s="38" t="s">
        <v>1587</v>
      </c>
      <c r="B197" s="38" t="s">
        <v>224</v>
      </c>
      <c r="C197" s="38" t="s">
        <v>1584</v>
      </c>
      <c r="D197" s="38" t="s">
        <v>1585</v>
      </c>
      <c r="E197" t="s">
        <v>1586</v>
      </c>
    </row>
    <row r="198" spans="1:5" customFormat="1" ht="14.5" x14ac:dyDescent="0.35">
      <c r="A198" s="38" t="s">
        <v>1588</v>
      </c>
      <c r="B198" s="38" t="s">
        <v>225</v>
      </c>
      <c r="C198" s="38" t="s">
        <v>1584</v>
      </c>
      <c r="D198" s="38" t="s">
        <v>1585</v>
      </c>
      <c r="E198" t="s">
        <v>1586</v>
      </c>
    </row>
    <row r="199" spans="1:5" customFormat="1" ht="14.5" x14ac:dyDescent="0.35">
      <c r="A199" s="38" t="s">
        <v>1589</v>
      </c>
      <c r="B199" s="38" t="s">
        <v>226</v>
      </c>
      <c r="C199" s="38" t="s">
        <v>1584</v>
      </c>
      <c r="D199" s="38" t="s">
        <v>1585</v>
      </c>
      <c r="E199" t="s">
        <v>1586</v>
      </c>
    </row>
    <row r="200" spans="1:5" customFormat="1" ht="14.5" x14ac:dyDescent="0.35">
      <c r="A200" s="38" t="s">
        <v>1590</v>
      </c>
      <c r="B200" s="38" t="s">
        <v>227</v>
      </c>
      <c r="C200" s="38" t="s">
        <v>1584</v>
      </c>
      <c r="D200" s="38" t="s">
        <v>1585</v>
      </c>
      <c r="E200" t="s">
        <v>1586</v>
      </c>
    </row>
    <row r="201" spans="1:5" customFormat="1" ht="14.5" x14ac:dyDescent="0.35">
      <c r="A201" s="38" t="s">
        <v>1591</v>
      </c>
      <c r="B201" s="38" t="s">
        <v>228</v>
      </c>
      <c r="C201" s="38" t="s">
        <v>1584</v>
      </c>
      <c r="D201" s="38" t="s">
        <v>1585</v>
      </c>
      <c r="E201" t="s">
        <v>1586</v>
      </c>
    </row>
    <row r="202" spans="1:5" customFormat="1" ht="14.5" x14ac:dyDescent="0.35">
      <c r="A202" s="38" t="s">
        <v>1592</v>
      </c>
      <c r="B202" s="38" t="s">
        <v>229</v>
      </c>
      <c r="C202" s="38" t="s">
        <v>1584</v>
      </c>
      <c r="D202" s="38" t="s">
        <v>1585</v>
      </c>
      <c r="E202" t="s">
        <v>1586</v>
      </c>
    </row>
    <row r="203" spans="1:5" customFormat="1" ht="14.5" x14ac:dyDescent="0.35">
      <c r="A203" s="38" t="s">
        <v>1593</v>
      </c>
      <c r="B203" s="38" t="s">
        <v>230</v>
      </c>
      <c r="C203" s="38" t="s">
        <v>1584</v>
      </c>
      <c r="D203" s="38" t="s">
        <v>1585</v>
      </c>
      <c r="E203" t="s">
        <v>1586</v>
      </c>
    </row>
    <row r="204" spans="1:5" customFormat="1" ht="14.5" x14ac:dyDescent="0.35">
      <c r="A204" s="38" t="s">
        <v>1594</v>
      </c>
      <c r="B204" s="38" t="s">
        <v>231</v>
      </c>
      <c r="C204" s="38" t="s">
        <v>1584</v>
      </c>
      <c r="D204" s="38" t="s">
        <v>1585</v>
      </c>
      <c r="E204" t="s">
        <v>1586</v>
      </c>
    </row>
    <row r="205" spans="1:5" customFormat="1" ht="14.5" x14ac:dyDescent="0.35">
      <c r="A205" s="38" t="s">
        <v>1595</v>
      </c>
      <c r="B205" s="38" t="s">
        <v>1596</v>
      </c>
      <c r="C205" s="38" t="s">
        <v>1584</v>
      </c>
      <c r="D205" s="38" t="s">
        <v>1585</v>
      </c>
      <c r="E205" t="s">
        <v>1586</v>
      </c>
    </row>
    <row r="206" spans="1:5" customFormat="1" ht="14.5" x14ac:dyDescent="0.35">
      <c r="A206" s="38" t="s">
        <v>1597</v>
      </c>
      <c r="B206" s="38" t="s">
        <v>232</v>
      </c>
      <c r="C206" s="38" t="s">
        <v>1584</v>
      </c>
      <c r="D206" s="38" t="s">
        <v>1585</v>
      </c>
      <c r="E206" t="s">
        <v>1586</v>
      </c>
    </row>
    <row r="207" spans="1:5" customFormat="1" ht="14.5" x14ac:dyDescent="0.35">
      <c r="A207" s="38" t="s">
        <v>1598</v>
      </c>
      <c r="B207" s="38" t="s">
        <v>233</v>
      </c>
      <c r="C207" s="38" t="s">
        <v>1584</v>
      </c>
      <c r="D207" s="38" t="s">
        <v>1585</v>
      </c>
      <c r="E207" t="s">
        <v>1586</v>
      </c>
    </row>
    <row r="208" spans="1:5" customFormat="1" ht="14.5" x14ac:dyDescent="0.35">
      <c r="A208" s="38" t="s">
        <v>1599</v>
      </c>
      <c r="B208" s="38" t="s">
        <v>234</v>
      </c>
      <c r="C208" s="38" t="s">
        <v>1584</v>
      </c>
      <c r="D208" s="38" t="s">
        <v>1585</v>
      </c>
      <c r="E208" t="s">
        <v>1586</v>
      </c>
    </row>
    <row r="209" spans="1:5" customFormat="1" ht="14.5" x14ac:dyDescent="0.35">
      <c r="A209" s="38" t="s">
        <v>1600</v>
      </c>
      <c r="B209" s="38" t="s">
        <v>235</v>
      </c>
      <c r="C209" s="38" t="s">
        <v>1584</v>
      </c>
      <c r="D209" s="38" t="s">
        <v>1585</v>
      </c>
      <c r="E209" t="s">
        <v>1586</v>
      </c>
    </row>
    <row r="210" spans="1:5" customFormat="1" ht="14.5" x14ac:dyDescent="0.35">
      <c r="A210" s="38" t="s">
        <v>1601</v>
      </c>
      <c r="B210" s="38" t="s">
        <v>236</v>
      </c>
      <c r="C210" s="38" t="s">
        <v>1584</v>
      </c>
      <c r="D210" s="38" t="s">
        <v>1585</v>
      </c>
      <c r="E210" t="s">
        <v>1586</v>
      </c>
    </row>
    <row r="211" spans="1:5" customFormat="1" ht="14.5" x14ac:dyDescent="0.35">
      <c r="A211" s="38" t="s">
        <v>1602</v>
      </c>
      <c r="B211" s="38" t="s">
        <v>1603</v>
      </c>
      <c r="C211" s="38" t="s">
        <v>1584</v>
      </c>
      <c r="D211" s="38" t="s">
        <v>1585</v>
      </c>
      <c r="E211" t="s">
        <v>1586</v>
      </c>
    </row>
    <row r="212" spans="1:5" customFormat="1" ht="14.5" x14ac:dyDescent="0.35">
      <c r="A212" s="38" t="s">
        <v>1604</v>
      </c>
      <c r="B212" s="38" t="s">
        <v>1605</v>
      </c>
      <c r="C212" s="38" t="s">
        <v>1584</v>
      </c>
      <c r="D212" s="38" t="s">
        <v>1585</v>
      </c>
      <c r="E212" t="s">
        <v>1586</v>
      </c>
    </row>
    <row r="213" spans="1:5" customFormat="1" ht="14.5" x14ac:dyDescent="0.35">
      <c r="A213" s="38" t="s">
        <v>1606</v>
      </c>
      <c r="B213" s="38" t="s">
        <v>237</v>
      </c>
      <c r="C213" s="38" t="s">
        <v>1584</v>
      </c>
      <c r="D213" s="38" t="s">
        <v>1585</v>
      </c>
      <c r="E213" t="s">
        <v>1586</v>
      </c>
    </row>
    <row r="214" spans="1:5" customFormat="1" ht="14.5" x14ac:dyDescent="0.35">
      <c r="A214" s="38" t="s">
        <v>1607</v>
      </c>
      <c r="B214" s="38" t="s">
        <v>238</v>
      </c>
      <c r="C214" s="38" t="s">
        <v>1584</v>
      </c>
      <c r="D214" s="38" t="s">
        <v>1585</v>
      </c>
      <c r="E214" t="s">
        <v>1586</v>
      </c>
    </row>
    <row r="215" spans="1:5" customFormat="1" ht="14.5" x14ac:dyDescent="0.35">
      <c r="A215" s="38" t="s">
        <v>1608</v>
      </c>
      <c r="B215" s="38" t="s">
        <v>239</v>
      </c>
      <c r="C215" s="38" t="s">
        <v>1584</v>
      </c>
      <c r="D215" s="38" t="s">
        <v>1585</v>
      </c>
      <c r="E215" t="s">
        <v>1586</v>
      </c>
    </row>
    <row r="216" spans="1:5" customFormat="1" ht="14.5" x14ac:dyDescent="0.35">
      <c r="A216" s="38" t="s">
        <v>1609</v>
      </c>
      <c r="B216" s="38" t="s">
        <v>240</v>
      </c>
      <c r="C216" s="38" t="s">
        <v>1584</v>
      </c>
      <c r="D216" s="38" t="s">
        <v>1585</v>
      </c>
      <c r="E216" t="s">
        <v>1586</v>
      </c>
    </row>
    <row r="217" spans="1:5" customFormat="1" ht="14.5" x14ac:dyDescent="0.35">
      <c r="A217" s="38" t="s">
        <v>1610</v>
      </c>
      <c r="B217" s="38" t="s">
        <v>241</v>
      </c>
      <c r="C217" s="38" t="s">
        <v>1584</v>
      </c>
      <c r="D217" s="38" t="s">
        <v>1585</v>
      </c>
      <c r="E217" t="s">
        <v>1586</v>
      </c>
    </row>
    <row r="218" spans="1:5" customFormat="1" ht="14.5" x14ac:dyDescent="0.35">
      <c r="A218" s="38" t="s">
        <v>1611</v>
      </c>
      <c r="B218" s="38" t="s">
        <v>1612</v>
      </c>
      <c r="C218" s="38" t="s">
        <v>1584</v>
      </c>
      <c r="D218" s="38" t="s">
        <v>1585</v>
      </c>
      <c r="E218" t="s">
        <v>1586</v>
      </c>
    </row>
    <row r="219" spans="1:5" customFormat="1" ht="14.5" x14ac:dyDescent="0.35">
      <c r="A219" s="38" t="s">
        <v>1613</v>
      </c>
      <c r="B219" s="38" t="s">
        <v>242</v>
      </c>
      <c r="C219" s="38" t="s">
        <v>1584</v>
      </c>
      <c r="D219" s="38" t="s">
        <v>1585</v>
      </c>
      <c r="E219" t="s">
        <v>1586</v>
      </c>
    </row>
    <row r="220" spans="1:5" customFormat="1" ht="14.5" x14ac:dyDescent="0.35">
      <c r="A220" s="38" t="s">
        <v>1614</v>
      </c>
      <c r="B220" s="38" t="s">
        <v>243</v>
      </c>
      <c r="C220" s="38" t="s">
        <v>1584</v>
      </c>
      <c r="D220" s="38" t="s">
        <v>1585</v>
      </c>
      <c r="E220" t="s">
        <v>1586</v>
      </c>
    </row>
    <row r="221" spans="1:5" customFormat="1" ht="14.5" x14ac:dyDescent="0.35">
      <c r="A221" s="38" t="s">
        <v>1615</v>
      </c>
      <c r="B221" s="38" t="s">
        <v>244</v>
      </c>
      <c r="C221" s="38" t="s">
        <v>1616</v>
      </c>
      <c r="D221" s="38" t="s">
        <v>1617</v>
      </c>
      <c r="E221" t="s">
        <v>1586</v>
      </c>
    </row>
    <row r="222" spans="1:5" customFormat="1" ht="14.5" x14ac:dyDescent="0.35">
      <c r="A222" s="38" t="s">
        <v>1618</v>
      </c>
      <c r="B222" s="38" t="s">
        <v>245</v>
      </c>
      <c r="C222" s="38" t="s">
        <v>1619</v>
      </c>
      <c r="D222" s="38" t="s">
        <v>1620</v>
      </c>
      <c r="E222" t="s">
        <v>1586</v>
      </c>
    </row>
    <row r="223" spans="1:5" customFormat="1" ht="14.5" x14ac:dyDescent="0.35">
      <c r="A223" s="38" t="s">
        <v>1621</v>
      </c>
      <c r="B223" s="38" t="s">
        <v>246</v>
      </c>
      <c r="C223" s="38" t="s">
        <v>1619</v>
      </c>
      <c r="D223" s="38" t="s">
        <v>1620</v>
      </c>
      <c r="E223" t="s">
        <v>1586</v>
      </c>
    </row>
    <row r="224" spans="1:5" customFormat="1" ht="14.5" x14ac:dyDescent="0.35">
      <c r="A224" s="38" t="s">
        <v>1622</v>
      </c>
      <c r="B224" s="38" t="s">
        <v>247</v>
      </c>
      <c r="C224" s="38" t="s">
        <v>1619</v>
      </c>
      <c r="D224" s="38" t="s">
        <v>1620</v>
      </c>
      <c r="E224" t="s">
        <v>1586</v>
      </c>
    </row>
    <row r="225" spans="1:5" customFormat="1" ht="14.5" x14ac:dyDescent="0.35">
      <c r="A225" s="38" t="s">
        <v>1623</v>
      </c>
      <c r="B225" s="38" t="s">
        <v>248</v>
      </c>
      <c r="C225" s="38" t="s">
        <v>1619</v>
      </c>
      <c r="D225" s="38" t="s">
        <v>1620</v>
      </c>
      <c r="E225" t="s">
        <v>1586</v>
      </c>
    </row>
    <row r="226" spans="1:5" customFormat="1" ht="14.5" x14ac:dyDescent="0.35">
      <c r="A226" s="38" t="s">
        <v>1624</v>
      </c>
      <c r="B226" s="38" t="s">
        <v>246</v>
      </c>
      <c r="C226" s="38" t="s">
        <v>1619</v>
      </c>
      <c r="D226" s="38" t="s">
        <v>1620</v>
      </c>
      <c r="E226" t="s">
        <v>1586</v>
      </c>
    </row>
    <row r="227" spans="1:5" customFormat="1" ht="14.5" x14ac:dyDescent="0.35">
      <c r="A227" s="38" t="s">
        <v>1625</v>
      </c>
      <c r="B227" s="38" t="s">
        <v>1626</v>
      </c>
      <c r="C227" s="38" t="s">
        <v>1627</v>
      </c>
      <c r="D227" s="38" t="s">
        <v>1628</v>
      </c>
      <c r="E227" t="s">
        <v>1586</v>
      </c>
    </row>
    <row r="228" spans="1:5" customFormat="1" ht="14.5" x14ac:dyDescent="0.35">
      <c r="A228" s="38" t="s">
        <v>1629</v>
      </c>
      <c r="B228" s="38" t="s">
        <v>1630</v>
      </c>
      <c r="C228" s="38" t="s">
        <v>1631</v>
      </c>
      <c r="D228" s="38" t="s">
        <v>1632</v>
      </c>
      <c r="E228" t="s">
        <v>1632</v>
      </c>
    </row>
    <row r="229" spans="1:5" customFormat="1" ht="14.5" x14ac:dyDescent="0.35">
      <c r="A229" s="38" t="s">
        <v>1633</v>
      </c>
      <c r="B229" s="38" t="s">
        <v>1634</v>
      </c>
      <c r="C229" s="38" t="s">
        <v>1631</v>
      </c>
      <c r="D229" s="38" t="s">
        <v>1632</v>
      </c>
      <c r="E229" t="s">
        <v>1632</v>
      </c>
    </row>
    <row r="230" spans="1:5" customFormat="1" ht="14.5" x14ac:dyDescent="0.35">
      <c r="A230" s="38" t="s">
        <v>1635</v>
      </c>
      <c r="B230" s="38" t="s">
        <v>1636</v>
      </c>
      <c r="C230" s="38" t="s">
        <v>1631</v>
      </c>
      <c r="D230" s="38" t="s">
        <v>1632</v>
      </c>
      <c r="E230" t="s">
        <v>1632</v>
      </c>
    </row>
    <row r="231" spans="1:5" customFormat="1" ht="14.5" x14ac:dyDescent="0.35">
      <c r="A231" s="38" t="s">
        <v>1637</v>
      </c>
      <c r="B231" s="38" t="s">
        <v>1638</v>
      </c>
      <c r="C231" s="38" t="s">
        <v>1631</v>
      </c>
      <c r="D231" s="38" t="s">
        <v>1632</v>
      </c>
      <c r="E231" t="s">
        <v>1632</v>
      </c>
    </row>
    <row r="232" spans="1:5" customFormat="1" ht="14.5" x14ac:dyDescent="0.35">
      <c r="A232" s="38" t="s">
        <v>1639</v>
      </c>
      <c r="B232" s="38" t="s">
        <v>249</v>
      </c>
      <c r="C232" s="38" t="s">
        <v>1640</v>
      </c>
      <c r="D232" s="38" t="s">
        <v>1641</v>
      </c>
      <c r="E232" t="s">
        <v>1642</v>
      </c>
    </row>
    <row r="233" spans="1:5" customFormat="1" ht="14.5" x14ac:dyDescent="0.35">
      <c r="A233" s="38" t="s">
        <v>1643</v>
      </c>
      <c r="B233" s="38" t="s">
        <v>250</v>
      </c>
      <c r="C233" s="38" t="s">
        <v>1640</v>
      </c>
      <c r="D233" s="38" t="s">
        <v>1641</v>
      </c>
      <c r="E233" t="s">
        <v>1642</v>
      </c>
    </row>
    <row r="234" spans="1:5" customFormat="1" ht="14.5" x14ac:dyDescent="0.35">
      <c r="A234" s="38" t="s">
        <v>1644</v>
      </c>
      <c r="B234" s="38" t="s">
        <v>251</v>
      </c>
      <c r="C234" s="38" t="s">
        <v>1645</v>
      </c>
      <c r="D234" s="38" t="s">
        <v>1646</v>
      </c>
      <c r="E234" t="s">
        <v>1642</v>
      </c>
    </row>
    <row r="235" spans="1:5" customFormat="1" ht="14.5" x14ac:dyDescent="0.35">
      <c r="A235" s="38" t="s">
        <v>1647</v>
      </c>
      <c r="B235" s="38" t="s">
        <v>252</v>
      </c>
      <c r="C235" s="38" t="s">
        <v>1645</v>
      </c>
      <c r="D235" s="38" t="s">
        <v>1646</v>
      </c>
      <c r="E235" t="s">
        <v>1642</v>
      </c>
    </row>
    <row r="236" spans="1:5" customFormat="1" ht="14.5" x14ac:dyDescent="0.35">
      <c r="A236" s="38" t="s">
        <v>1648</v>
      </c>
      <c r="B236" s="38" t="s">
        <v>1221</v>
      </c>
      <c r="C236" s="38" t="s">
        <v>1645</v>
      </c>
      <c r="D236" s="38" t="s">
        <v>1646</v>
      </c>
      <c r="E236" t="s">
        <v>1642</v>
      </c>
    </row>
    <row r="237" spans="1:5" customFormat="1" ht="14.5" x14ac:dyDescent="0.35">
      <c r="A237" s="38" t="s">
        <v>1649</v>
      </c>
      <c r="B237" s="38" t="s">
        <v>253</v>
      </c>
      <c r="C237" s="38" t="s">
        <v>1650</v>
      </c>
      <c r="D237" s="38" t="s">
        <v>1651</v>
      </c>
      <c r="E237" t="s">
        <v>1642</v>
      </c>
    </row>
    <row r="238" spans="1:5" customFormat="1" ht="14.5" x14ac:dyDescent="0.35">
      <c r="A238" s="38" t="s">
        <v>1652</v>
      </c>
      <c r="B238" s="38" t="s">
        <v>254</v>
      </c>
      <c r="C238" s="38" t="s">
        <v>1650</v>
      </c>
      <c r="D238" s="38" t="s">
        <v>1651</v>
      </c>
      <c r="E238" t="s">
        <v>1642</v>
      </c>
    </row>
    <row r="239" spans="1:5" customFormat="1" ht="14.5" x14ac:dyDescent="0.35">
      <c r="A239" s="38" t="s">
        <v>1653</v>
      </c>
      <c r="B239" s="38" t="s">
        <v>255</v>
      </c>
      <c r="C239" s="38" t="s">
        <v>1650</v>
      </c>
      <c r="D239" s="38" t="s">
        <v>1651</v>
      </c>
      <c r="E239" t="s">
        <v>1642</v>
      </c>
    </row>
    <row r="240" spans="1:5" customFormat="1" ht="14.5" x14ac:dyDescent="0.35">
      <c r="A240" s="38" t="s">
        <v>1654</v>
      </c>
      <c r="B240" s="38" t="s">
        <v>1655</v>
      </c>
      <c r="C240" s="38" t="s">
        <v>1656</v>
      </c>
      <c r="D240" s="38" t="s">
        <v>1657</v>
      </c>
      <c r="E240" t="s">
        <v>1642</v>
      </c>
    </row>
    <row r="241" spans="1:5" customFormat="1" ht="14.5" x14ac:dyDescent="0.35">
      <c r="A241" s="38" t="s">
        <v>1658</v>
      </c>
      <c r="B241" s="38" t="s">
        <v>256</v>
      </c>
      <c r="C241" s="38" t="s">
        <v>1656</v>
      </c>
      <c r="D241" s="38" t="s">
        <v>1657</v>
      </c>
      <c r="E241" t="s">
        <v>1642</v>
      </c>
    </row>
    <row r="242" spans="1:5" customFormat="1" ht="14.5" x14ac:dyDescent="0.35">
      <c r="A242" s="38" t="s">
        <v>1659</v>
      </c>
      <c r="B242" s="38" t="s">
        <v>1222</v>
      </c>
      <c r="C242" s="38" t="s">
        <v>1656</v>
      </c>
      <c r="D242" s="38" t="s">
        <v>1657</v>
      </c>
      <c r="E242" t="s">
        <v>1642</v>
      </c>
    </row>
    <row r="243" spans="1:5" customFormat="1" ht="14.5" x14ac:dyDescent="0.35">
      <c r="A243" s="38" t="s">
        <v>1660</v>
      </c>
      <c r="B243" s="38" t="s">
        <v>257</v>
      </c>
      <c r="C243" s="38" t="s">
        <v>1656</v>
      </c>
      <c r="D243" s="38" t="s">
        <v>1657</v>
      </c>
      <c r="E243" t="s">
        <v>1642</v>
      </c>
    </row>
    <row r="244" spans="1:5" customFormat="1" ht="14.5" x14ac:dyDescent="0.35">
      <c r="A244" s="38" t="s">
        <v>1661</v>
      </c>
      <c r="B244" s="38" t="s">
        <v>258</v>
      </c>
      <c r="C244" s="38" t="s">
        <v>1656</v>
      </c>
      <c r="D244" s="38" t="s">
        <v>1657</v>
      </c>
      <c r="E244" t="s">
        <v>1642</v>
      </c>
    </row>
    <row r="245" spans="1:5" customFormat="1" ht="14.5" x14ac:dyDescent="0.35">
      <c r="A245" s="38" t="s">
        <v>1662</v>
      </c>
      <c r="B245" s="38" t="s">
        <v>259</v>
      </c>
      <c r="C245" s="38" t="s">
        <v>1656</v>
      </c>
      <c r="D245" s="38" t="s">
        <v>1657</v>
      </c>
      <c r="E245" t="s">
        <v>1642</v>
      </c>
    </row>
    <row r="246" spans="1:5" customFormat="1" ht="14.5" x14ac:dyDescent="0.35">
      <c r="A246" s="38" t="s">
        <v>1663</v>
      </c>
      <c r="B246" s="38" t="s">
        <v>1223</v>
      </c>
      <c r="C246" s="38" t="s">
        <v>1656</v>
      </c>
      <c r="D246" s="38" t="s">
        <v>1657</v>
      </c>
      <c r="E246" t="s">
        <v>1642</v>
      </c>
    </row>
    <row r="247" spans="1:5" customFormat="1" ht="14.5" x14ac:dyDescent="0.35">
      <c r="A247" s="38" t="s">
        <v>1664</v>
      </c>
      <c r="B247" s="38" t="s">
        <v>260</v>
      </c>
      <c r="C247" s="38" t="s">
        <v>1656</v>
      </c>
      <c r="D247" s="38" t="s">
        <v>1657</v>
      </c>
      <c r="E247" t="s">
        <v>1642</v>
      </c>
    </row>
    <row r="248" spans="1:5" customFormat="1" ht="14.5" x14ac:dyDescent="0.35">
      <c r="A248" s="38" t="s">
        <v>1665</v>
      </c>
      <c r="B248" s="38" t="s">
        <v>261</v>
      </c>
      <c r="C248" s="38" t="s">
        <v>1656</v>
      </c>
      <c r="D248" s="38" t="s">
        <v>1657</v>
      </c>
      <c r="E248" t="s">
        <v>1642</v>
      </c>
    </row>
    <row r="249" spans="1:5" customFormat="1" ht="14.5" x14ac:dyDescent="0.35">
      <c r="A249" s="38" t="s">
        <v>1666</v>
      </c>
      <c r="B249" s="38" t="s">
        <v>1224</v>
      </c>
      <c r="C249" s="38" t="s">
        <v>1656</v>
      </c>
      <c r="D249" s="38" t="s">
        <v>1657</v>
      </c>
      <c r="E249" t="s">
        <v>1642</v>
      </c>
    </row>
    <row r="250" spans="1:5" customFormat="1" ht="14.5" x14ac:dyDescent="0.35">
      <c r="A250" s="38" t="s">
        <v>1667</v>
      </c>
      <c r="B250" s="38" t="s">
        <v>1225</v>
      </c>
      <c r="C250" s="38" t="s">
        <v>1656</v>
      </c>
      <c r="D250" s="38" t="s">
        <v>1657</v>
      </c>
      <c r="E250" t="s">
        <v>1642</v>
      </c>
    </row>
    <row r="251" spans="1:5" customFormat="1" ht="14.5" x14ac:dyDescent="0.35">
      <c r="A251" s="38" t="s">
        <v>1668</v>
      </c>
      <c r="B251" s="38" t="s">
        <v>262</v>
      </c>
      <c r="C251" s="38" t="s">
        <v>1656</v>
      </c>
      <c r="D251" s="38" t="s">
        <v>1657</v>
      </c>
      <c r="E251" t="s">
        <v>1642</v>
      </c>
    </row>
    <row r="252" spans="1:5" customFormat="1" ht="14.5" x14ac:dyDescent="0.35">
      <c r="A252" s="38" t="s">
        <v>1669</v>
      </c>
      <c r="B252" s="38" t="s">
        <v>263</v>
      </c>
      <c r="C252" s="38" t="s">
        <v>1656</v>
      </c>
      <c r="D252" s="38" t="s">
        <v>1657</v>
      </c>
      <c r="E252" t="s">
        <v>1642</v>
      </c>
    </row>
    <row r="253" spans="1:5" customFormat="1" ht="14.5" x14ac:dyDescent="0.35">
      <c r="A253" s="38" t="s">
        <v>1670</v>
      </c>
      <c r="B253" s="38" t="s">
        <v>264</v>
      </c>
      <c r="C253" s="38" t="s">
        <v>1656</v>
      </c>
      <c r="D253" s="38" t="s">
        <v>1657</v>
      </c>
      <c r="E253" t="s">
        <v>1642</v>
      </c>
    </row>
    <row r="254" spans="1:5" customFormat="1" ht="14.5" x14ac:dyDescent="0.35">
      <c r="A254" s="38" t="s">
        <v>1671</v>
      </c>
      <c r="B254" s="38" t="s">
        <v>1672</v>
      </c>
      <c r="C254" s="38" t="s">
        <v>1656</v>
      </c>
      <c r="D254" s="38" t="s">
        <v>1657</v>
      </c>
      <c r="E254" t="s">
        <v>1642</v>
      </c>
    </row>
    <row r="255" spans="1:5" customFormat="1" ht="14.5" x14ac:dyDescent="0.35">
      <c r="A255" s="38" t="s">
        <v>1673</v>
      </c>
      <c r="B255" s="38" t="s">
        <v>1674</v>
      </c>
      <c r="C255" s="38" t="s">
        <v>1656</v>
      </c>
      <c r="D255" s="38" t="s">
        <v>1657</v>
      </c>
      <c r="E255" t="s">
        <v>1642</v>
      </c>
    </row>
    <row r="256" spans="1:5" customFormat="1" ht="14.5" x14ac:dyDescent="0.35">
      <c r="A256" s="38" t="s">
        <v>1675</v>
      </c>
      <c r="B256" s="38" t="s">
        <v>265</v>
      </c>
      <c r="C256" s="38" t="s">
        <v>1656</v>
      </c>
      <c r="D256" s="38" t="s">
        <v>1657</v>
      </c>
      <c r="E256" t="s">
        <v>1642</v>
      </c>
    </row>
    <row r="257" spans="1:5" customFormat="1" ht="14.5" x14ac:dyDescent="0.35">
      <c r="A257" s="38" t="s">
        <v>1676</v>
      </c>
      <c r="B257" s="38" t="s">
        <v>1677</v>
      </c>
      <c r="C257" s="38" t="s">
        <v>1656</v>
      </c>
      <c r="D257" s="38" t="s">
        <v>1657</v>
      </c>
      <c r="E257" t="s">
        <v>1642</v>
      </c>
    </row>
    <row r="258" spans="1:5" customFormat="1" ht="14.5" x14ac:dyDescent="0.35">
      <c r="A258" s="38" t="s">
        <v>1678</v>
      </c>
      <c r="B258" s="38" t="s">
        <v>266</v>
      </c>
      <c r="C258" s="38" t="s">
        <v>1656</v>
      </c>
      <c r="D258" s="38" t="s">
        <v>1657</v>
      </c>
      <c r="E258" t="s">
        <v>1642</v>
      </c>
    </row>
    <row r="259" spans="1:5" customFormat="1" ht="14.5" x14ac:dyDescent="0.35">
      <c r="A259" s="38" t="s">
        <v>1679</v>
      </c>
      <c r="B259" s="38" t="s">
        <v>267</v>
      </c>
      <c r="C259" s="38" t="s">
        <v>1656</v>
      </c>
      <c r="D259" s="38" t="s">
        <v>1657</v>
      </c>
      <c r="E259" t="s">
        <v>1642</v>
      </c>
    </row>
    <row r="260" spans="1:5" customFormat="1" ht="14.5" x14ac:dyDescent="0.35">
      <c r="A260" s="38" t="s">
        <v>1680</v>
      </c>
      <c r="B260" s="38" t="s">
        <v>268</v>
      </c>
      <c r="C260" s="38" t="s">
        <v>1656</v>
      </c>
      <c r="D260" s="38" t="s">
        <v>1657</v>
      </c>
      <c r="E260" t="s">
        <v>1642</v>
      </c>
    </row>
    <row r="261" spans="1:5" customFormat="1" ht="14.5" x14ac:dyDescent="0.35">
      <c r="A261" s="38" t="s">
        <v>1681</v>
      </c>
      <c r="B261" s="38" t="s">
        <v>269</v>
      </c>
      <c r="C261" s="38" t="s">
        <v>1656</v>
      </c>
      <c r="D261" s="38" t="s">
        <v>1657</v>
      </c>
      <c r="E261" t="s">
        <v>1642</v>
      </c>
    </row>
    <row r="262" spans="1:5" customFormat="1" ht="14.5" x14ac:dyDescent="0.35">
      <c r="A262" s="38" t="s">
        <v>1682</v>
      </c>
      <c r="B262" s="38" t="s">
        <v>270</v>
      </c>
      <c r="C262" s="38" t="s">
        <v>1656</v>
      </c>
      <c r="D262" s="38" t="s">
        <v>1657</v>
      </c>
      <c r="E262" t="s">
        <v>1642</v>
      </c>
    </row>
    <row r="263" spans="1:5" customFormat="1" ht="14.5" x14ac:dyDescent="0.35">
      <c r="A263" s="38" t="s">
        <v>1683</v>
      </c>
      <c r="B263" s="38" t="s">
        <v>271</v>
      </c>
      <c r="C263" s="38" t="s">
        <v>1684</v>
      </c>
      <c r="D263" s="38" t="s">
        <v>1685</v>
      </c>
      <c r="E263" t="s">
        <v>1642</v>
      </c>
    </row>
    <row r="264" spans="1:5" customFormat="1" ht="14.5" x14ac:dyDescent="0.35">
      <c r="A264" s="38" t="s">
        <v>1686</v>
      </c>
      <c r="B264" s="38" t="s">
        <v>272</v>
      </c>
      <c r="C264" s="38" t="s">
        <v>1684</v>
      </c>
      <c r="D264" s="38" t="s">
        <v>1685</v>
      </c>
      <c r="E264" t="s">
        <v>1642</v>
      </c>
    </row>
    <row r="265" spans="1:5" customFormat="1" ht="14.5" x14ac:dyDescent="0.35">
      <c r="A265" s="38" t="s">
        <v>1687</v>
      </c>
      <c r="B265" s="38" t="s">
        <v>273</v>
      </c>
      <c r="C265" s="38" t="s">
        <v>1688</v>
      </c>
      <c r="D265" s="38" t="s">
        <v>1689</v>
      </c>
      <c r="E265" t="s">
        <v>1642</v>
      </c>
    </row>
    <row r="266" spans="1:5" customFormat="1" ht="14.5" x14ac:dyDescent="0.35">
      <c r="A266" s="38" t="s">
        <v>1690</v>
      </c>
      <c r="B266" s="38" t="s">
        <v>274</v>
      </c>
      <c r="C266" s="38" t="s">
        <v>1688</v>
      </c>
      <c r="D266" s="38" t="s">
        <v>1689</v>
      </c>
      <c r="E266" t="s">
        <v>1642</v>
      </c>
    </row>
    <row r="267" spans="1:5" customFormat="1" ht="14.5" x14ac:dyDescent="0.35">
      <c r="A267" s="38" t="s">
        <v>1691</v>
      </c>
      <c r="B267" s="38" t="s">
        <v>275</v>
      </c>
      <c r="C267" s="38" t="s">
        <v>1688</v>
      </c>
      <c r="D267" s="38" t="s">
        <v>1689</v>
      </c>
      <c r="E267" t="s">
        <v>1642</v>
      </c>
    </row>
    <row r="268" spans="1:5" customFormat="1" ht="14.5" x14ac:dyDescent="0.35">
      <c r="A268" s="38" t="s">
        <v>1692</v>
      </c>
      <c r="B268" s="38" t="s">
        <v>276</v>
      </c>
      <c r="C268" s="38" t="s">
        <v>1688</v>
      </c>
      <c r="D268" s="38" t="s">
        <v>1689</v>
      </c>
      <c r="E268" t="s">
        <v>1642</v>
      </c>
    </row>
    <row r="269" spans="1:5" customFormat="1" ht="14.5" x14ac:dyDescent="0.35">
      <c r="A269" s="38" t="s">
        <v>1693</v>
      </c>
      <c r="B269" s="38" t="s">
        <v>277</v>
      </c>
      <c r="C269" s="38" t="s">
        <v>1688</v>
      </c>
      <c r="D269" s="38" t="s">
        <v>1689</v>
      </c>
      <c r="E269" t="s">
        <v>1642</v>
      </c>
    </row>
    <row r="270" spans="1:5" customFormat="1" ht="14.5" x14ac:dyDescent="0.35">
      <c r="A270" s="38" t="s">
        <v>1694</v>
      </c>
      <c r="B270" s="38" t="s">
        <v>278</v>
      </c>
      <c r="C270" s="38" t="s">
        <v>1688</v>
      </c>
      <c r="D270" s="38" t="s">
        <v>1689</v>
      </c>
      <c r="E270" t="s">
        <v>1642</v>
      </c>
    </row>
    <row r="271" spans="1:5" customFormat="1" ht="14.5" x14ac:dyDescent="0.35">
      <c r="A271" s="38" t="s">
        <v>1695</v>
      </c>
      <c r="B271" s="38" t="s">
        <v>279</v>
      </c>
      <c r="C271" s="38" t="s">
        <v>1688</v>
      </c>
      <c r="D271" s="38" t="s">
        <v>1689</v>
      </c>
      <c r="E271" t="s">
        <v>1642</v>
      </c>
    </row>
    <row r="272" spans="1:5" customFormat="1" ht="14.5" x14ac:dyDescent="0.35">
      <c r="A272" s="38" t="s">
        <v>1696</v>
      </c>
      <c r="B272" s="38" t="s">
        <v>280</v>
      </c>
      <c r="C272" s="38" t="s">
        <v>1688</v>
      </c>
      <c r="D272" s="38" t="s">
        <v>1689</v>
      </c>
      <c r="E272" t="s">
        <v>1642</v>
      </c>
    </row>
    <row r="273" spans="1:5" customFormat="1" ht="14.5" x14ac:dyDescent="0.35">
      <c r="A273" s="38" t="s">
        <v>1697</v>
      </c>
      <c r="B273" s="38" t="s">
        <v>281</v>
      </c>
      <c r="C273" s="38" t="s">
        <v>1688</v>
      </c>
      <c r="D273" s="38" t="s">
        <v>1689</v>
      </c>
      <c r="E273" t="s">
        <v>1642</v>
      </c>
    </row>
    <row r="274" spans="1:5" customFormat="1" ht="14.5" x14ac:dyDescent="0.35">
      <c r="A274" s="38" t="s">
        <v>1698</v>
      </c>
      <c r="B274" s="38" t="s">
        <v>282</v>
      </c>
      <c r="C274" s="38" t="s">
        <v>1688</v>
      </c>
      <c r="D274" s="38" t="s">
        <v>1689</v>
      </c>
      <c r="E274" t="s">
        <v>1642</v>
      </c>
    </row>
    <row r="275" spans="1:5" customFormat="1" ht="14.5" x14ac:dyDescent="0.35">
      <c r="A275" s="38" t="s">
        <v>1699</v>
      </c>
      <c r="B275" s="38" t="s">
        <v>283</v>
      </c>
      <c r="C275" s="38" t="s">
        <v>1688</v>
      </c>
      <c r="D275" s="38" t="s">
        <v>1689</v>
      </c>
      <c r="E275" t="s">
        <v>1642</v>
      </c>
    </row>
    <row r="276" spans="1:5" customFormat="1" ht="14.5" x14ac:dyDescent="0.35">
      <c r="A276" s="38" t="s">
        <v>1700</v>
      </c>
      <c r="B276" s="38" t="s">
        <v>284</v>
      </c>
      <c r="C276" s="38" t="s">
        <v>1688</v>
      </c>
      <c r="D276" s="38" t="s">
        <v>1689</v>
      </c>
      <c r="E276" t="s">
        <v>1642</v>
      </c>
    </row>
    <row r="277" spans="1:5" customFormat="1" ht="14.5" x14ac:dyDescent="0.35">
      <c r="A277" s="38" t="s">
        <v>1701</v>
      </c>
      <c r="B277" s="38" t="s">
        <v>285</v>
      </c>
      <c r="C277" s="38" t="s">
        <v>1688</v>
      </c>
      <c r="D277" s="38" t="s">
        <v>1689</v>
      </c>
      <c r="E277" t="s">
        <v>1642</v>
      </c>
    </row>
    <row r="278" spans="1:5" customFormat="1" ht="14.5" x14ac:dyDescent="0.35">
      <c r="A278" s="38" t="s">
        <v>1702</v>
      </c>
      <c r="B278" s="38" t="s">
        <v>286</v>
      </c>
      <c r="C278" s="38" t="s">
        <v>1688</v>
      </c>
      <c r="D278" s="38" t="s">
        <v>1689</v>
      </c>
      <c r="E278" t="s">
        <v>1642</v>
      </c>
    </row>
    <row r="279" spans="1:5" customFormat="1" ht="14.5" x14ac:dyDescent="0.35">
      <c r="A279" s="38" t="s">
        <v>1703</v>
      </c>
      <c r="B279" s="38" t="s">
        <v>287</v>
      </c>
      <c r="C279" s="38" t="s">
        <v>1704</v>
      </c>
      <c r="D279" s="38" t="s">
        <v>1705</v>
      </c>
      <c r="E279" t="s">
        <v>1642</v>
      </c>
    </row>
    <row r="280" spans="1:5" customFormat="1" ht="14.5" x14ac:dyDescent="0.35">
      <c r="A280" s="38" t="s">
        <v>1706</v>
      </c>
      <c r="B280" s="38" t="s">
        <v>1707</v>
      </c>
      <c r="C280" s="38" t="s">
        <v>1704</v>
      </c>
      <c r="D280" s="38" t="s">
        <v>1705</v>
      </c>
      <c r="E280" t="s">
        <v>1642</v>
      </c>
    </row>
    <row r="281" spans="1:5" customFormat="1" ht="14.5" x14ac:dyDescent="0.35">
      <c r="A281" s="38" t="s">
        <v>1708</v>
      </c>
      <c r="B281" s="38" t="s">
        <v>288</v>
      </c>
      <c r="C281" s="38" t="s">
        <v>1704</v>
      </c>
      <c r="D281" s="38" t="s">
        <v>1705</v>
      </c>
      <c r="E281" t="s">
        <v>1642</v>
      </c>
    </row>
    <row r="282" spans="1:5" customFormat="1" ht="14.5" x14ac:dyDescent="0.35">
      <c r="A282" s="38" t="s">
        <v>1709</v>
      </c>
      <c r="B282" s="38" t="s">
        <v>1710</v>
      </c>
      <c r="C282" s="38" t="s">
        <v>1704</v>
      </c>
      <c r="D282" s="38" t="s">
        <v>1705</v>
      </c>
      <c r="E282" t="s">
        <v>1642</v>
      </c>
    </row>
    <row r="283" spans="1:5" customFormat="1" ht="14.5" x14ac:dyDescent="0.35">
      <c r="A283" s="38" t="s">
        <v>1711</v>
      </c>
      <c r="B283" s="38" t="s">
        <v>289</v>
      </c>
      <c r="C283" s="38" t="s">
        <v>1712</v>
      </c>
      <c r="D283" s="38" t="s">
        <v>1713</v>
      </c>
      <c r="E283" t="s">
        <v>1642</v>
      </c>
    </row>
    <row r="284" spans="1:5" customFormat="1" ht="14.5" x14ac:dyDescent="0.35">
      <c r="A284" s="38" t="s">
        <v>1714</v>
      </c>
      <c r="B284" s="38" t="s">
        <v>290</v>
      </c>
      <c r="C284" s="38" t="s">
        <v>1712</v>
      </c>
      <c r="D284" s="38" t="s">
        <v>1713</v>
      </c>
      <c r="E284" t="s">
        <v>1642</v>
      </c>
    </row>
    <row r="285" spans="1:5" customFormat="1" ht="14.5" x14ac:dyDescent="0.35">
      <c r="A285" s="38" t="s">
        <v>1715</v>
      </c>
      <c r="B285" s="38" t="s">
        <v>291</v>
      </c>
      <c r="C285" s="38" t="s">
        <v>1712</v>
      </c>
      <c r="D285" s="38" t="s">
        <v>1713</v>
      </c>
      <c r="E285" t="s">
        <v>1642</v>
      </c>
    </row>
    <row r="286" spans="1:5" customFormat="1" ht="14.5" x14ac:dyDescent="0.35">
      <c r="A286" s="38" t="s">
        <v>1716</v>
      </c>
      <c r="B286" s="38" t="s">
        <v>292</v>
      </c>
      <c r="C286" s="38" t="s">
        <v>1712</v>
      </c>
      <c r="D286" s="38" t="s">
        <v>1713</v>
      </c>
      <c r="E286" t="s">
        <v>1642</v>
      </c>
    </row>
    <row r="287" spans="1:5" customFormat="1" ht="14.5" x14ac:dyDescent="0.35">
      <c r="A287" s="38" t="s">
        <v>1717</v>
      </c>
      <c r="B287" s="38" t="s">
        <v>293</v>
      </c>
      <c r="C287" s="38" t="s">
        <v>1712</v>
      </c>
      <c r="D287" s="38" t="s">
        <v>1713</v>
      </c>
      <c r="E287" t="s">
        <v>1642</v>
      </c>
    </row>
    <row r="288" spans="1:5" customFormat="1" ht="14.5" x14ac:dyDescent="0.35">
      <c r="A288" s="38" t="s">
        <v>1718</v>
      </c>
      <c r="B288" s="38" t="s">
        <v>294</v>
      </c>
      <c r="C288" s="38" t="s">
        <v>1712</v>
      </c>
      <c r="D288" s="38" t="s">
        <v>1713</v>
      </c>
      <c r="E288" t="s">
        <v>1642</v>
      </c>
    </row>
    <row r="289" spans="1:5" customFormat="1" ht="14.5" x14ac:dyDescent="0.35">
      <c r="A289" s="38" t="s">
        <v>1719</v>
      </c>
      <c r="B289" s="38" t="s">
        <v>1720</v>
      </c>
      <c r="C289" s="38" t="s">
        <v>1712</v>
      </c>
      <c r="D289" s="38" t="s">
        <v>1713</v>
      </c>
      <c r="E289" t="s">
        <v>1642</v>
      </c>
    </row>
    <row r="290" spans="1:5" customFormat="1" ht="14.5" x14ac:dyDescent="0.35">
      <c r="A290" s="38" t="s">
        <v>1721</v>
      </c>
      <c r="B290" s="38" t="s">
        <v>1722</v>
      </c>
      <c r="C290" s="38" t="s">
        <v>1712</v>
      </c>
      <c r="D290" s="38" t="s">
        <v>1713</v>
      </c>
      <c r="E290" t="s">
        <v>1642</v>
      </c>
    </row>
    <row r="291" spans="1:5" customFormat="1" ht="14.5" x14ac:dyDescent="0.35">
      <c r="A291" s="38" t="s">
        <v>1723</v>
      </c>
      <c r="B291" s="38" t="s">
        <v>1724</v>
      </c>
      <c r="C291" s="38" t="s">
        <v>1712</v>
      </c>
      <c r="D291" s="38" t="s">
        <v>1713</v>
      </c>
      <c r="E291" t="s">
        <v>1642</v>
      </c>
    </row>
    <row r="292" spans="1:5" customFormat="1" ht="14.5" x14ac:dyDescent="0.35">
      <c r="A292" s="38" t="s">
        <v>1725</v>
      </c>
      <c r="B292" s="38" t="s">
        <v>1726</v>
      </c>
      <c r="C292" s="38" t="s">
        <v>1712</v>
      </c>
      <c r="D292" s="38" t="s">
        <v>1713</v>
      </c>
      <c r="E292" t="s">
        <v>1642</v>
      </c>
    </row>
    <row r="293" spans="1:5" customFormat="1" ht="14.5" x14ac:dyDescent="0.35">
      <c r="A293" s="38" t="s">
        <v>1727</v>
      </c>
      <c r="B293" s="38" t="s">
        <v>295</v>
      </c>
      <c r="C293" s="38" t="s">
        <v>1712</v>
      </c>
      <c r="D293" s="38" t="s">
        <v>1713</v>
      </c>
      <c r="E293" t="s">
        <v>1642</v>
      </c>
    </row>
    <row r="294" spans="1:5" customFormat="1" ht="14.5" x14ac:dyDescent="0.35">
      <c r="A294" s="38" t="s">
        <v>1728</v>
      </c>
      <c r="B294" s="38" t="s">
        <v>296</v>
      </c>
      <c r="C294" s="38" t="s">
        <v>1712</v>
      </c>
      <c r="D294" s="38" t="s">
        <v>1713</v>
      </c>
      <c r="E294" t="s">
        <v>1642</v>
      </c>
    </row>
    <row r="295" spans="1:5" customFormat="1" ht="14.5" x14ac:dyDescent="0.35">
      <c r="A295" s="38" t="s">
        <v>1729</v>
      </c>
      <c r="B295" s="38" t="s">
        <v>297</v>
      </c>
      <c r="C295" s="38" t="s">
        <v>1712</v>
      </c>
      <c r="D295" s="38" t="s">
        <v>1713</v>
      </c>
      <c r="E295" t="s">
        <v>1642</v>
      </c>
    </row>
    <row r="296" spans="1:5" customFormat="1" ht="14.5" x14ac:dyDescent="0.35">
      <c r="A296" s="38" t="s">
        <v>1730</v>
      </c>
      <c r="B296" s="38" t="s">
        <v>298</v>
      </c>
      <c r="C296" s="38" t="s">
        <v>1712</v>
      </c>
      <c r="D296" s="38" t="s">
        <v>1713</v>
      </c>
      <c r="E296" t="s">
        <v>1642</v>
      </c>
    </row>
    <row r="297" spans="1:5" customFormat="1" ht="14.5" x14ac:dyDescent="0.35">
      <c r="A297" s="38" t="s">
        <v>1731</v>
      </c>
      <c r="B297" s="38" t="s">
        <v>299</v>
      </c>
      <c r="C297" s="38" t="s">
        <v>1712</v>
      </c>
      <c r="D297" s="38" t="s">
        <v>1713</v>
      </c>
      <c r="E297" t="s">
        <v>1642</v>
      </c>
    </row>
    <row r="298" spans="1:5" customFormat="1" ht="14.5" x14ac:dyDescent="0.35">
      <c r="A298" s="38" t="s">
        <v>1732</v>
      </c>
      <c r="B298" s="38" t="s">
        <v>300</v>
      </c>
      <c r="C298" s="38" t="s">
        <v>1712</v>
      </c>
      <c r="D298" s="38" t="s">
        <v>1713</v>
      </c>
      <c r="E298" t="s">
        <v>1642</v>
      </c>
    </row>
    <row r="299" spans="1:5" customFormat="1" ht="14.5" x14ac:dyDescent="0.35">
      <c r="A299" s="38" t="s">
        <v>1733</v>
      </c>
      <c r="B299" s="38" t="s">
        <v>301</v>
      </c>
      <c r="C299" s="38" t="s">
        <v>1712</v>
      </c>
      <c r="D299" s="38" t="s">
        <v>1713</v>
      </c>
      <c r="E299" t="s">
        <v>1642</v>
      </c>
    </row>
    <row r="300" spans="1:5" customFormat="1" ht="14.5" x14ac:dyDescent="0.35">
      <c r="A300" s="38" t="s">
        <v>1734</v>
      </c>
      <c r="B300" s="38" t="s">
        <v>302</v>
      </c>
      <c r="C300" s="38" t="s">
        <v>1712</v>
      </c>
      <c r="D300" s="38" t="s">
        <v>1713</v>
      </c>
      <c r="E300" t="s">
        <v>1642</v>
      </c>
    </row>
    <row r="301" spans="1:5" customFormat="1" ht="14.5" x14ac:dyDescent="0.35">
      <c r="A301" s="38" t="s">
        <v>1735</v>
      </c>
      <c r="B301" s="38" t="s">
        <v>303</v>
      </c>
      <c r="C301" s="38" t="s">
        <v>1736</v>
      </c>
      <c r="D301" s="38" t="s">
        <v>1737</v>
      </c>
      <c r="E301" t="s">
        <v>1642</v>
      </c>
    </row>
    <row r="302" spans="1:5" customFormat="1" ht="14.5" x14ac:dyDescent="0.35">
      <c r="A302" s="38" t="s">
        <v>1738</v>
      </c>
      <c r="B302" s="38" t="s">
        <v>304</v>
      </c>
      <c r="C302" s="38" t="s">
        <v>1736</v>
      </c>
      <c r="D302" s="38" t="s">
        <v>1737</v>
      </c>
      <c r="E302" t="s">
        <v>1642</v>
      </c>
    </row>
    <row r="303" spans="1:5" customFormat="1" ht="14.5" x14ac:dyDescent="0.35">
      <c r="A303" s="38" t="s">
        <v>1739</v>
      </c>
      <c r="B303" s="38" t="s">
        <v>305</v>
      </c>
      <c r="C303" s="38" t="s">
        <v>1736</v>
      </c>
      <c r="D303" s="38" t="s">
        <v>1737</v>
      </c>
      <c r="E303" t="s">
        <v>1642</v>
      </c>
    </row>
    <row r="304" spans="1:5" customFormat="1" ht="14.5" x14ac:dyDescent="0.35">
      <c r="A304" s="38" t="s">
        <v>1740</v>
      </c>
      <c r="B304" s="38" t="s">
        <v>306</v>
      </c>
      <c r="C304" s="38" t="s">
        <v>1736</v>
      </c>
      <c r="D304" s="38" t="s">
        <v>1737</v>
      </c>
      <c r="E304" t="s">
        <v>1642</v>
      </c>
    </row>
    <row r="305" spans="1:5" customFormat="1" ht="14.5" x14ac:dyDescent="0.35">
      <c r="A305" s="38" t="s">
        <v>1741</v>
      </c>
      <c r="B305" s="38" t="s">
        <v>307</v>
      </c>
      <c r="C305" s="38" t="s">
        <v>1736</v>
      </c>
      <c r="D305" s="38" t="s">
        <v>1737</v>
      </c>
      <c r="E305" t="s">
        <v>1642</v>
      </c>
    </row>
    <row r="306" spans="1:5" customFormat="1" ht="14.5" x14ac:dyDescent="0.35">
      <c r="A306" s="38" t="s">
        <v>1742</v>
      </c>
      <c r="B306" s="38" t="s">
        <v>308</v>
      </c>
      <c r="C306" s="38" t="s">
        <v>1736</v>
      </c>
      <c r="D306" s="38" t="s">
        <v>1737</v>
      </c>
      <c r="E306" t="s">
        <v>1642</v>
      </c>
    </row>
    <row r="307" spans="1:5" customFormat="1" ht="14.5" x14ac:dyDescent="0.35">
      <c r="A307" s="38" t="s">
        <v>1743</v>
      </c>
      <c r="B307" s="38" t="s">
        <v>309</v>
      </c>
      <c r="C307" s="38" t="s">
        <v>1736</v>
      </c>
      <c r="D307" s="38" t="s">
        <v>1737</v>
      </c>
      <c r="E307" t="s">
        <v>1642</v>
      </c>
    </row>
    <row r="308" spans="1:5" customFormat="1" ht="14.5" x14ac:dyDescent="0.35">
      <c r="A308" s="38" t="s">
        <v>1744</v>
      </c>
      <c r="B308" s="38" t="s">
        <v>310</v>
      </c>
      <c r="C308" s="38" t="s">
        <v>1736</v>
      </c>
      <c r="D308" s="38" t="s">
        <v>1737</v>
      </c>
      <c r="E308" t="s">
        <v>1642</v>
      </c>
    </row>
    <row r="309" spans="1:5" customFormat="1" ht="14.5" x14ac:dyDescent="0.35">
      <c r="A309" s="38" t="s">
        <v>1745</v>
      </c>
      <c r="B309" s="38" t="s">
        <v>311</v>
      </c>
      <c r="C309" s="38" t="s">
        <v>1736</v>
      </c>
      <c r="D309" s="38" t="s">
        <v>1737</v>
      </c>
      <c r="E309" t="s">
        <v>1642</v>
      </c>
    </row>
    <row r="310" spans="1:5" customFormat="1" ht="14.5" x14ac:dyDescent="0.35">
      <c r="A310" s="38" t="s">
        <v>1746</v>
      </c>
      <c r="B310" s="38" t="s">
        <v>312</v>
      </c>
      <c r="C310" s="38" t="s">
        <v>1736</v>
      </c>
      <c r="D310" s="38" t="s">
        <v>1737</v>
      </c>
      <c r="E310" t="s">
        <v>1642</v>
      </c>
    </row>
    <row r="311" spans="1:5" customFormat="1" ht="14.5" x14ac:dyDescent="0.35">
      <c r="A311" s="38" t="s">
        <v>1747</v>
      </c>
      <c r="B311" s="38" t="s">
        <v>313</v>
      </c>
      <c r="C311" s="38" t="s">
        <v>1736</v>
      </c>
      <c r="D311" s="38" t="s">
        <v>1737</v>
      </c>
      <c r="E311" t="s">
        <v>1642</v>
      </c>
    </row>
    <row r="312" spans="1:5" customFormat="1" ht="14.5" x14ac:dyDescent="0.35">
      <c r="A312" s="38" t="s">
        <v>1748</v>
      </c>
      <c r="B312" s="38" t="s">
        <v>314</v>
      </c>
      <c r="C312" s="38" t="s">
        <v>1736</v>
      </c>
      <c r="D312" s="38" t="s">
        <v>1737</v>
      </c>
      <c r="E312" t="s">
        <v>1642</v>
      </c>
    </row>
    <row r="313" spans="1:5" customFormat="1" ht="14.5" x14ac:dyDescent="0.35">
      <c r="A313" s="38" t="s">
        <v>1749</v>
      </c>
      <c r="B313" s="38" t="s">
        <v>315</v>
      </c>
      <c r="C313" s="38" t="s">
        <v>1736</v>
      </c>
      <c r="D313" s="38" t="s">
        <v>1737</v>
      </c>
      <c r="E313" t="s">
        <v>1642</v>
      </c>
    </row>
    <row r="314" spans="1:5" customFormat="1" ht="14.5" x14ac:dyDescent="0.35">
      <c r="A314" s="38" t="s">
        <v>1750</v>
      </c>
      <c r="B314" s="38" t="s">
        <v>316</v>
      </c>
      <c r="C314" s="38" t="s">
        <v>1736</v>
      </c>
      <c r="D314" s="38" t="s">
        <v>1737</v>
      </c>
      <c r="E314" t="s">
        <v>1642</v>
      </c>
    </row>
    <row r="315" spans="1:5" customFormat="1" ht="14.5" x14ac:dyDescent="0.35">
      <c r="A315" s="38" t="s">
        <v>1751</v>
      </c>
      <c r="B315" s="38" t="s">
        <v>317</v>
      </c>
      <c r="C315" s="38" t="s">
        <v>1736</v>
      </c>
      <c r="D315" s="38" t="s">
        <v>1737</v>
      </c>
      <c r="E315" t="s">
        <v>1642</v>
      </c>
    </row>
    <row r="316" spans="1:5" customFormat="1" ht="14.5" x14ac:dyDescent="0.35">
      <c r="A316" s="38" t="s">
        <v>1752</v>
      </c>
      <c r="B316" s="38" t="s">
        <v>318</v>
      </c>
      <c r="C316" s="38" t="s">
        <v>1736</v>
      </c>
      <c r="D316" s="38" t="s">
        <v>1737</v>
      </c>
      <c r="E316" t="s">
        <v>1642</v>
      </c>
    </row>
    <row r="317" spans="1:5" customFormat="1" ht="14.5" x14ac:dyDescent="0.35">
      <c r="A317" s="38" t="s">
        <v>1753</v>
      </c>
      <c r="B317" s="38" t="s">
        <v>319</v>
      </c>
      <c r="C317" s="38" t="s">
        <v>1736</v>
      </c>
      <c r="D317" s="38" t="s">
        <v>1737</v>
      </c>
      <c r="E317" t="s">
        <v>1642</v>
      </c>
    </row>
    <row r="318" spans="1:5" customFormat="1" ht="14.5" x14ac:dyDescent="0.35">
      <c r="A318" s="38" t="s">
        <v>1754</v>
      </c>
      <c r="B318" s="38" t="s">
        <v>320</v>
      </c>
      <c r="C318" s="38" t="s">
        <v>1736</v>
      </c>
      <c r="D318" s="38" t="s">
        <v>1737</v>
      </c>
      <c r="E318" t="s">
        <v>1642</v>
      </c>
    </row>
    <row r="319" spans="1:5" customFormat="1" ht="14.5" x14ac:dyDescent="0.35">
      <c r="A319" s="38" t="s">
        <v>1755</v>
      </c>
      <c r="B319" s="38" t="s">
        <v>321</v>
      </c>
      <c r="C319" s="38" t="s">
        <v>1736</v>
      </c>
      <c r="D319" s="38" t="s">
        <v>1737</v>
      </c>
      <c r="E319" t="s">
        <v>1642</v>
      </c>
    </row>
    <row r="320" spans="1:5" customFormat="1" ht="14.5" x14ac:dyDescent="0.35">
      <c r="A320" s="38" t="s">
        <v>1756</v>
      </c>
      <c r="B320" s="38" t="s">
        <v>322</v>
      </c>
      <c r="C320" s="38" t="s">
        <v>1736</v>
      </c>
      <c r="D320" s="38" t="s">
        <v>1737</v>
      </c>
      <c r="E320" t="s">
        <v>1642</v>
      </c>
    </row>
    <row r="321" spans="1:5" customFormat="1" ht="14.5" x14ac:dyDescent="0.35">
      <c r="A321" s="38" t="s">
        <v>1757</v>
      </c>
      <c r="B321" s="38" t="s">
        <v>323</v>
      </c>
      <c r="C321" s="38" t="s">
        <v>1736</v>
      </c>
      <c r="D321" s="38" t="s">
        <v>1737</v>
      </c>
      <c r="E321" t="s">
        <v>1642</v>
      </c>
    </row>
    <row r="322" spans="1:5" customFormat="1" ht="14.5" x14ac:dyDescent="0.35">
      <c r="A322" s="38" t="s">
        <v>1758</v>
      </c>
      <c r="B322" s="38" t="s">
        <v>324</v>
      </c>
      <c r="C322" s="38" t="s">
        <v>1736</v>
      </c>
      <c r="D322" s="38" t="s">
        <v>1737</v>
      </c>
      <c r="E322" t="s">
        <v>1642</v>
      </c>
    </row>
    <row r="323" spans="1:5" customFormat="1" ht="14.5" x14ac:dyDescent="0.35">
      <c r="A323" s="38" t="s">
        <v>1759</v>
      </c>
      <c r="B323" s="38" t="s">
        <v>325</v>
      </c>
      <c r="C323" s="38" t="s">
        <v>1736</v>
      </c>
      <c r="D323" s="38" t="s">
        <v>1737</v>
      </c>
      <c r="E323" t="s">
        <v>1642</v>
      </c>
    </row>
    <row r="324" spans="1:5" customFormat="1" ht="14.5" x14ac:dyDescent="0.35">
      <c r="A324" s="38" t="s">
        <v>1760</v>
      </c>
      <c r="B324" s="38" t="s">
        <v>326</v>
      </c>
      <c r="C324" s="38" t="s">
        <v>1736</v>
      </c>
      <c r="D324" s="38" t="s">
        <v>1737</v>
      </c>
      <c r="E324" t="s">
        <v>1642</v>
      </c>
    </row>
    <row r="325" spans="1:5" customFormat="1" ht="14.5" x14ac:dyDescent="0.35">
      <c r="A325" s="38" t="s">
        <v>1761</v>
      </c>
      <c r="B325" s="38" t="s">
        <v>327</v>
      </c>
      <c r="C325" s="38" t="s">
        <v>1736</v>
      </c>
      <c r="D325" s="38" t="s">
        <v>1737</v>
      </c>
      <c r="E325" t="s">
        <v>1642</v>
      </c>
    </row>
    <row r="326" spans="1:5" customFormat="1" ht="14.5" x14ac:dyDescent="0.35">
      <c r="A326" s="38" t="s">
        <v>1762</v>
      </c>
      <c r="B326" s="38" t="s">
        <v>328</v>
      </c>
      <c r="C326" s="38" t="s">
        <v>1736</v>
      </c>
      <c r="D326" s="38" t="s">
        <v>1737</v>
      </c>
      <c r="E326" t="s">
        <v>1642</v>
      </c>
    </row>
    <row r="327" spans="1:5" customFormat="1" ht="14.5" x14ac:dyDescent="0.35">
      <c r="A327" s="38" t="s">
        <v>1763</v>
      </c>
      <c r="B327" s="38" t="s">
        <v>1764</v>
      </c>
      <c r="C327" s="38" t="s">
        <v>1736</v>
      </c>
      <c r="D327" s="38" t="s">
        <v>1737</v>
      </c>
      <c r="E327" t="s">
        <v>1642</v>
      </c>
    </row>
    <row r="328" spans="1:5" customFormat="1" ht="14.5" x14ac:dyDescent="0.35">
      <c r="A328" s="38" t="s">
        <v>1765</v>
      </c>
      <c r="B328" s="38" t="s">
        <v>329</v>
      </c>
      <c r="C328" s="38" t="s">
        <v>1736</v>
      </c>
      <c r="D328" s="38" t="s">
        <v>1737</v>
      </c>
      <c r="E328" t="s">
        <v>1642</v>
      </c>
    </row>
    <row r="329" spans="1:5" customFormat="1" ht="14.5" x14ac:dyDescent="0.35">
      <c r="A329" s="38" t="s">
        <v>1766</v>
      </c>
      <c r="B329" s="38" t="s">
        <v>330</v>
      </c>
      <c r="C329" s="38" t="s">
        <v>1736</v>
      </c>
      <c r="D329" s="38" t="s">
        <v>1737</v>
      </c>
      <c r="E329" t="s">
        <v>1642</v>
      </c>
    </row>
    <row r="330" spans="1:5" customFormat="1" ht="14.5" x14ac:dyDescent="0.35">
      <c r="A330" s="38" t="s">
        <v>1767</v>
      </c>
      <c r="B330" s="38" t="s">
        <v>331</v>
      </c>
      <c r="C330" s="38" t="s">
        <v>1736</v>
      </c>
      <c r="D330" s="38" t="s">
        <v>1737</v>
      </c>
      <c r="E330" t="s">
        <v>1642</v>
      </c>
    </row>
    <row r="331" spans="1:5" customFormat="1" ht="14.5" x14ac:dyDescent="0.35">
      <c r="A331" s="38" t="s">
        <v>1768</v>
      </c>
      <c r="B331" s="38" t="s">
        <v>332</v>
      </c>
      <c r="C331" s="38" t="s">
        <v>1736</v>
      </c>
      <c r="D331" s="38" t="s">
        <v>1737</v>
      </c>
      <c r="E331" t="s">
        <v>1642</v>
      </c>
    </row>
    <row r="332" spans="1:5" customFormat="1" ht="14.5" x14ac:dyDescent="0.35">
      <c r="A332" s="38" t="s">
        <v>1769</v>
      </c>
      <c r="B332" s="38" t="s">
        <v>333</v>
      </c>
      <c r="C332" s="38" t="s">
        <v>1736</v>
      </c>
      <c r="D332" s="38" t="s">
        <v>1737</v>
      </c>
      <c r="E332" t="s">
        <v>1642</v>
      </c>
    </row>
    <row r="333" spans="1:5" customFormat="1" ht="14.5" x14ac:dyDescent="0.35">
      <c r="A333" s="38" t="s">
        <v>1770</v>
      </c>
      <c r="B333" s="38" t="s">
        <v>334</v>
      </c>
      <c r="C333" s="38" t="s">
        <v>1736</v>
      </c>
      <c r="D333" s="38" t="s">
        <v>1737</v>
      </c>
      <c r="E333" t="s">
        <v>1642</v>
      </c>
    </row>
    <row r="334" spans="1:5" customFormat="1" ht="14.5" x14ac:dyDescent="0.35">
      <c r="A334" s="38" t="s">
        <v>1771</v>
      </c>
      <c r="B334" s="38" t="s">
        <v>335</v>
      </c>
      <c r="C334" s="38" t="s">
        <v>1736</v>
      </c>
      <c r="D334" s="38" t="s">
        <v>1737</v>
      </c>
      <c r="E334" t="s">
        <v>1642</v>
      </c>
    </row>
    <row r="335" spans="1:5" customFormat="1" ht="14.5" x14ac:dyDescent="0.35">
      <c r="A335" s="38" t="s">
        <v>1772</v>
      </c>
      <c r="B335" s="38" t="s">
        <v>336</v>
      </c>
      <c r="C335" s="38" t="s">
        <v>1736</v>
      </c>
      <c r="D335" s="38" t="s">
        <v>1737</v>
      </c>
      <c r="E335" t="s">
        <v>1642</v>
      </c>
    </row>
    <row r="336" spans="1:5" customFormat="1" ht="14.5" x14ac:dyDescent="0.35">
      <c r="A336" s="38" t="s">
        <v>1773</v>
      </c>
      <c r="B336" s="38" t="s">
        <v>337</v>
      </c>
      <c r="C336" s="38" t="s">
        <v>1736</v>
      </c>
      <c r="D336" s="38" t="s">
        <v>1737</v>
      </c>
      <c r="E336" t="s">
        <v>1642</v>
      </c>
    </row>
    <row r="337" spans="1:5" customFormat="1" ht="14.5" x14ac:dyDescent="0.35">
      <c r="A337" s="38" t="s">
        <v>1774</v>
      </c>
      <c r="B337" s="38" t="s">
        <v>338</v>
      </c>
      <c r="C337" s="38" t="s">
        <v>1736</v>
      </c>
      <c r="D337" s="38" t="s">
        <v>1737</v>
      </c>
      <c r="E337" t="s">
        <v>1642</v>
      </c>
    </row>
    <row r="338" spans="1:5" customFormat="1" ht="14.5" x14ac:dyDescent="0.35">
      <c r="A338" s="38" t="s">
        <v>1775</v>
      </c>
      <c r="B338" s="38" t="s">
        <v>339</v>
      </c>
      <c r="C338" s="38" t="s">
        <v>1736</v>
      </c>
      <c r="D338" s="38" t="s">
        <v>1737</v>
      </c>
      <c r="E338" t="s">
        <v>1642</v>
      </c>
    </row>
    <row r="339" spans="1:5" customFormat="1" ht="14.5" x14ac:dyDescent="0.35">
      <c r="A339" s="38" t="s">
        <v>1776</v>
      </c>
      <c r="B339" s="38" t="s">
        <v>340</v>
      </c>
      <c r="C339" s="38" t="s">
        <v>1736</v>
      </c>
      <c r="D339" s="38" t="s">
        <v>1737</v>
      </c>
      <c r="E339" t="s">
        <v>1642</v>
      </c>
    </row>
    <row r="340" spans="1:5" customFormat="1" ht="14.5" x14ac:dyDescent="0.35">
      <c r="A340" s="38" t="s">
        <v>1777</v>
      </c>
      <c r="B340" s="38" t="s">
        <v>341</v>
      </c>
      <c r="C340" s="38" t="s">
        <v>1736</v>
      </c>
      <c r="D340" s="38" t="s">
        <v>1737</v>
      </c>
      <c r="E340" t="s">
        <v>1642</v>
      </c>
    </row>
    <row r="341" spans="1:5" customFormat="1" ht="14.5" x14ac:dyDescent="0.35">
      <c r="A341" s="38" t="s">
        <v>1778</v>
      </c>
      <c r="B341" s="38" t="s">
        <v>342</v>
      </c>
      <c r="C341" s="38" t="s">
        <v>1736</v>
      </c>
      <c r="D341" s="38" t="s">
        <v>1737</v>
      </c>
      <c r="E341" t="s">
        <v>1642</v>
      </c>
    </row>
    <row r="342" spans="1:5" customFormat="1" ht="14.5" x14ac:dyDescent="0.35">
      <c r="A342" s="38" t="s">
        <v>1779</v>
      </c>
      <c r="B342" s="38" t="s">
        <v>1780</v>
      </c>
      <c r="C342" s="38" t="s">
        <v>1736</v>
      </c>
      <c r="D342" s="38" t="s">
        <v>1737</v>
      </c>
      <c r="E342" t="s">
        <v>1642</v>
      </c>
    </row>
    <row r="343" spans="1:5" customFormat="1" ht="14.5" x14ac:dyDescent="0.35">
      <c r="A343" s="38" t="s">
        <v>1781</v>
      </c>
      <c r="B343" s="38" t="s">
        <v>343</v>
      </c>
      <c r="C343" s="38" t="s">
        <v>1736</v>
      </c>
      <c r="D343" s="38" t="s">
        <v>1737</v>
      </c>
      <c r="E343" t="s">
        <v>1642</v>
      </c>
    </row>
    <row r="344" spans="1:5" customFormat="1" ht="14.5" x14ac:dyDescent="0.35">
      <c r="A344" s="38" t="s">
        <v>1782</v>
      </c>
      <c r="B344" s="38" t="s">
        <v>344</v>
      </c>
      <c r="C344" s="38" t="s">
        <v>1736</v>
      </c>
      <c r="D344" s="38" t="s">
        <v>1737</v>
      </c>
      <c r="E344" t="s">
        <v>1642</v>
      </c>
    </row>
    <row r="345" spans="1:5" customFormat="1" ht="14.5" x14ac:dyDescent="0.35">
      <c r="A345" s="38" t="s">
        <v>1783</v>
      </c>
      <c r="B345" s="38" t="s">
        <v>345</v>
      </c>
      <c r="C345" s="38" t="s">
        <v>1736</v>
      </c>
      <c r="D345" s="38" t="s">
        <v>1737</v>
      </c>
      <c r="E345" t="s">
        <v>1642</v>
      </c>
    </row>
    <row r="346" spans="1:5" customFormat="1" ht="14.5" x14ac:dyDescent="0.35">
      <c r="A346" s="38" t="s">
        <v>1784</v>
      </c>
      <c r="B346" s="38" t="s">
        <v>346</v>
      </c>
      <c r="C346" s="38" t="s">
        <v>1736</v>
      </c>
      <c r="D346" s="38" t="s">
        <v>1737</v>
      </c>
      <c r="E346" t="s">
        <v>1642</v>
      </c>
    </row>
    <row r="347" spans="1:5" customFormat="1" ht="14.5" x14ac:dyDescent="0.35">
      <c r="A347" s="38" t="s">
        <v>1785</v>
      </c>
      <c r="B347" s="38" t="s">
        <v>347</v>
      </c>
      <c r="C347" s="38" t="s">
        <v>1736</v>
      </c>
      <c r="D347" s="38" t="s">
        <v>1737</v>
      </c>
      <c r="E347" t="s">
        <v>1642</v>
      </c>
    </row>
    <row r="348" spans="1:5" customFormat="1" ht="14.5" x14ac:dyDescent="0.35">
      <c r="A348" s="38" t="s">
        <v>1786</v>
      </c>
      <c r="B348" s="38" t="s">
        <v>348</v>
      </c>
      <c r="C348" s="38" t="s">
        <v>1736</v>
      </c>
      <c r="D348" s="38" t="s">
        <v>1737</v>
      </c>
      <c r="E348" t="s">
        <v>1642</v>
      </c>
    </row>
    <row r="349" spans="1:5" customFormat="1" ht="14.5" x14ac:dyDescent="0.35">
      <c r="A349" s="38" t="s">
        <v>1787</v>
      </c>
      <c r="B349" s="38" t="s">
        <v>349</v>
      </c>
      <c r="C349" s="38" t="s">
        <v>1736</v>
      </c>
      <c r="D349" s="38" t="s">
        <v>1737</v>
      </c>
      <c r="E349" t="s">
        <v>1642</v>
      </c>
    </row>
    <row r="350" spans="1:5" customFormat="1" ht="14.5" x14ac:dyDescent="0.35">
      <c r="A350" s="38" t="s">
        <v>1788</v>
      </c>
      <c r="B350" s="38" t="s">
        <v>350</v>
      </c>
      <c r="C350" s="38" t="s">
        <v>1736</v>
      </c>
      <c r="D350" s="38" t="s">
        <v>1737</v>
      </c>
      <c r="E350" t="s">
        <v>1642</v>
      </c>
    </row>
    <row r="351" spans="1:5" customFormat="1" ht="14.5" x14ac:dyDescent="0.35">
      <c r="A351" s="38" t="s">
        <v>1789</v>
      </c>
      <c r="B351" s="38" t="s">
        <v>351</v>
      </c>
      <c r="C351" s="38" t="s">
        <v>1736</v>
      </c>
      <c r="D351" s="38" t="s">
        <v>1737</v>
      </c>
      <c r="E351" t="s">
        <v>1642</v>
      </c>
    </row>
    <row r="352" spans="1:5" customFormat="1" ht="14.5" x14ac:dyDescent="0.35">
      <c r="A352" s="38" t="s">
        <v>1790</v>
      </c>
      <c r="B352" s="38" t="s">
        <v>352</v>
      </c>
      <c r="C352" s="38" t="s">
        <v>1736</v>
      </c>
      <c r="D352" s="38" t="s">
        <v>1737</v>
      </c>
      <c r="E352" t="s">
        <v>1642</v>
      </c>
    </row>
    <row r="353" spans="1:5" customFormat="1" ht="14.5" x14ac:dyDescent="0.35">
      <c r="A353" s="38" t="s">
        <v>1791</v>
      </c>
      <c r="B353" s="38" t="s">
        <v>353</v>
      </c>
      <c r="C353" s="38" t="s">
        <v>1736</v>
      </c>
      <c r="D353" s="38" t="s">
        <v>1737</v>
      </c>
      <c r="E353" t="s">
        <v>1642</v>
      </c>
    </row>
    <row r="354" spans="1:5" customFormat="1" ht="14.5" x14ac:dyDescent="0.35">
      <c r="A354" s="38" t="s">
        <v>1792</v>
      </c>
      <c r="B354" s="38" t="s">
        <v>354</v>
      </c>
      <c r="C354" s="38" t="s">
        <v>1736</v>
      </c>
      <c r="D354" s="38" t="s">
        <v>1737</v>
      </c>
      <c r="E354" t="s">
        <v>1642</v>
      </c>
    </row>
    <row r="355" spans="1:5" customFormat="1" ht="14.5" x14ac:dyDescent="0.35">
      <c r="A355" s="38" t="s">
        <v>1793</v>
      </c>
      <c r="B355" s="38" t="s">
        <v>355</v>
      </c>
      <c r="C355" s="38" t="s">
        <v>1736</v>
      </c>
      <c r="D355" s="38" t="s">
        <v>1737</v>
      </c>
      <c r="E355" t="s">
        <v>1642</v>
      </c>
    </row>
    <row r="356" spans="1:5" customFormat="1" ht="14.5" x14ac:dyDescent="0.35">
      <c r="A356" s="38" t="s">
        <v>1794</v>
      </c>
      <c r="B356" s="38" t="s">
        <v>356</v>
      </c>
      <c r="C356" s="38" t="s">
        <v>1736</v>
      </c>
      <c r="D356" s="38" t="s">
        <v>1737</v>
      </c>
      <c r="E356" t="s">
        <v>1642</v>
      </c>
    </row>
    <row r="357" spans="1:5" customFormat="1" ht="14.5" x14ac:dyDescent="0.35">
      <c r="A357" s="38" t="s">
        <v>1795</v>
      </c>
      <c r="B357" s="38" t="s">
        <v>357</v>
      </c>
      <c r="C357" s="38" t="s">
        <v>1736</v>
      </c>
      <c r="D357" s="38" t="s">
        <v>1737</v>
      </c>
      <c r="E357" t="s">
        <v>1642</v>
      </c>
    </row>
    <row r="358" spans="1:5" customFormat="1" ht="14.5" x14ac:dyDescent="0.35">
      <c r="A358" s="38" t="s">
        <v>1796</v>
      </c>
      <c r="B358" s="38" t="s">
        <v>1797</v>
      </c>
      <c r="C358" s="38" t="s">
        <v>1736</v>
      </c>
      <c r="D358" s="38" t="s">
        <v>1737</v>
      </c>
      <c r="E358" t="s">
        <v>1642</v>
      </c>
    </row>
    <row r="359" spans="1:5" customFormat="1" ht="14.5" x14ac:dyDescent="0.35">
      <c r="A359" s="38" t="s">
        <v>1798</v>
      </c>
      <c r="B359" s="38" t="s">
        <v>1799</v>
      </c>
      <c r="C359" s="38" t="s">
        <v>1736</v>
      </c>
      <c r="D359" s="38" t="s">
        <v>1737</v>
      </c>
      <c r="E359" t="s">
        <v>1642</v>
      </c>
    </row>
    <row r="360" spans="1:5" customFormat="1" ht="14.5" x14ac:dyDescent="0.35">
      <c r="A360" s="38" t="s">
        <v>1800</v>
      </c>
      <c r="B360" s="38" t="s">
        <v>1801</v>
      </c>
      <c r="C360" s="38" t="s">
        <v>1736</v>
      </c>
      <c r="D360" s="38" t="s">
        <v>1737</v>
      </c>
      <c r="E360" t="s">
        <v>1642</v>
      </c>
    </row>
    <row r="361" spans="1:5" customFormat="1" ht="14.5" x14ac:dyDescent="0.35">
      <c r="A361" s="38" t="s">
        <v>1802</v>
      </c>
      <c r="B361" s="38" t="s">
        <v>1803</v>
      </c>
      <c r="C361" s="38" t="s">
        <v>1736</v>
      </c>
      <c r="D361" s="38" t="s">
        <v>1737</v>
      </c>
      <c r="E361" t="s">
        <v>1642</v>
      </c>
    </row>
    <row r="362" spans="1:5" customFormat="1" ht="14.5" x14ac:dyDescent="0.35">
      <c r="A362" s="38" t="s">
        <v>1804</v>
      </c>
      <c r="B362" s="38" t="s">
        <v>358</v>
      </c>
      <c r="C362" s="38" t="s">
        <v>1736</v>
      </c>
      <c r="D362" s="38" t="s">
        <v>1737</v>
      </c>
      <c r="E362" t="s">
        <v>1642</v>
      </c>
    </row>
    <row r="363" spans="1:5" customFormat="1" ht="14.5" x14ac:dyDescent="0.35">
      <c r="A363" s="38" t="s">
        <v>1805</v>
      </c>
      <c r="B363" s="38" t="s">
        <v>359</v>
      </c>
      <c r="C363" s="38" t="s">
        <v>1736</v>
      </c>
      <c r="D363" s="38" t="s">
        <v>1737</v>
      </c>
      <c r="E363" t="s">
        <v>1642</v>
      </c>
    </row>
    <row r="364" spans="1:5" customFormat="1" ht="14.5" x14ac:dyDescent="0.35">
      <c r="A364" s="38" t="s">
        <v>1806</v>
      </c>
      <c r="B364" s="38" t="s">
        <v>360</v>
      </c>
      <c r="C364" s="38" t="s">
        <v>1736</v>
      </c>
      <c r="D364" s="38" t="s">
        <v>1737</v>
      </c>
      <c r="E364" t="s">
        <v>1642</v>
      </c>
    </row>
    <row r="365" spans="1:5" customFormat="1" ht="14.5" x14ac:dyDescent="0.35">
      <c r="A365" s="38" t="s">
        <v>1807</v>
      </c>
      <c r="B365" s="38" t="s">
        <v>361</v>
      </c>
      <c r="C365" s="38" t="s">
        <v>1736</v>
      </c>
      <c r="D365" s="38" t="s">
        <v>1737</v>
      </c>
      <c r="E365" t="s">
        <v>1642</v>
      </c>
    </row>
    <row r="366" spans="1:5" customFormat="1" ht="14.5" x14ac:dyDescent="0.35">
      <c r="A366" s="38" t="s">
        <v>1808</v>
      </c>
      <c r="B366" s="38" t="s">
        <v>362</v>
      </c>
      <c r="C366" s="38" t="s">
        <v>1736</v>
      </c>
      <c r="D366" s="38" t="s">
        <v>1737</v>
      </c>
      <c r="E366" t="s">
        <v>1642</v>
      </c>
    </row>
    <row r="367" spans="1:5" customFormat="1" ht="14.5" x14ac:dyDescent="0.35">
      <c r="A367" s="38" t="s">
        <v>1809</v>
      </c>
      <c r="B367" s="38" t="s">
        <v>1810</v>
      </c>
      <c r="C367" s="38" t="s">
        <v>1736</v>
      </c>
      <c r="D367" s="38" t="s">
        <v>1737</v>
      </c>
      <c r="E367" t="s">
        <v>1642</v>
      </c>
    </row>
    <row r="368" spans="1:5" customFormat="1" ht="14.5" x14ac:dyDescent="0.35">
      <c r="A368" s="38" t="s">
        <v>1811</v>
      </c>
      <c r="B368" s="38" t="s">
        <v>1812</v>
      </c>
      <c r="C368" s="38" t="s">
        <v>1736</v>
      </c>
      <c r="D368" s="38" t="s">
        <v>1737</v>
      </c>
      <c r="E368" t="s">
        <v>1642</v>
      </c>
    </row>
    <row r="369" spans="1:5" customFormat="1" ht="14.5" x14ac:dyDescent="0.35">
      <c r="A369" s="38" t="s">
        <v>1813</v>
      </c>
      <c r="B369" s="38" t="s">
        <v>363</v>
      </c>
      <c r="C369" s="38" t="s">
        <v>1736</v>
      </c>
      <c r="D369" s="38" t="s">
        <v>1737</v>
      </c>
      <c r="E369" t="s">
        <v>1642</v>
      </c>
    </row>
    <row r="370" spans="1:5" customFormat="1" ht="14.5" x14ac:dyDescent="0.35">
      <c r="A370" s="38" t="s">
        <v>1814</v>
      </c>
      <c r="B370" s="38" t="s">
        <v>364</v>
      </c>
      <c r="C370" s="38" t="s">
        <v>1736</v>
      </c>
      <c r="D370" s="38" t="s">
        <v>1737</v>
      </c>
      <c r="E370" t="s">
        <v>1642</v>
      </c>
    </row>
    <row r="371" spans="1:5" customFormat="1" ht="14.5" x14ac:dyDescent="0.35">
      <c r="A371" s="38" t="s">
        <v>1815</v>
      </c>
      <c r="B371" s="38" t="s">
        <v>365</v>
      </c>
      <c r="C371" s="38" t="s">
        <v>1736</v>
      </c>
      <c r="D371" s="38" t="s">
        <v>1737</v>
      </c>
      <c r="E371" t="s">
        <v>1642</v>
      </c>
    </row>
    <row r="372" spans="1:5" customFormat="1" ht="14.5" x14ac:dyDescent="0.35">
      <c r="A372" s="38" t="s">
        <v>1816</v>
      </c>
      <c r="B372" s="38" t="s">
        <v>1817</v>
      </c>
      <c r="C372" s="38" t="s">
        <v>1736</v>
      </c>
      <c r="D372" s="38" t="s">
        <v>1737</v>
      </c>
      <c r="E372" t="s">
        <v>1642</v>
      </c>
    </row>
    <row r="373" spans="1:5" customFormat="1" ht="14.5" x14ac:dyDescent="0.35">
      <c r="A373" s="38" t="s">
        <v>1818</v>
      </c>
      <c r="B373" s="38" t="s">
        <v>366</v>
      </c>
      <c r="C373" s="38" t="s">
        <v>1736</v>
      </c>
      <c r="D373" s="38" t="s">
        <v>1737</v>
      </c>
      <c r="E373" t="s">
        <v>1642</v>
      </c>
    </row>
    <row r="374" spans="1:5" customFormat="1" ht="14.5" x14ac:dyDescent="0.35">
      <c r="A374" s="38" t="s">
        <v>1819</v>
      </c>
      <c r="B374" s="38" t="s">
        <v>367</v>
      </c>
      <c r="C374" s="38" t="s">
        <v>1736</v>
      </c>
      <c r="D374" s="38" t="s">
        <v>1737</v>
      </c>
      <c r="E374" t="s">
        <v>1642</v>
      </c>
    </row>
    <row r="375" spans="1:5" customFormat="1" ht="14.5" x14ac:dyDescent="0.35">
      <c r="A375" s="38" t="s">
        <v>1820</v>
      </c>
      <c r="B375" s="38" t="s">
        <v>368</v>
      </c>
      <c r="C375" s="38" t="s">
        <v>1821</v>
      </c>
      <c r="D375" s="38" t="s">
        <v>1822</v>
      </c>
      <c r="E375" t="s">
        <v>1823</v>
      </c>
    </row>
    <row r="376" spans="1:5" customFormat="1" ht="14.5" x14ac:dyDescent="0.35">
      <c r="A376" s="38" t="s">
        <v>1824</v>
      </c>
      <c r="B376" s="38" t="s">
        <v>369</v>
      </c>
      <c r="C376" s="38" t="s">
        <v>1821</v>
      </c>
      <c r="D376" s="38" t="s">
        <v>1822</v>
      </c>
      <c r="E376" t="s">
        <v>1823</v>
      </c>
    </row>
    <row r="377" spans="1:5" customFormat="1" ht="14.5" x14ac:dyDescent="0.35">
      <c r="A377" s="38" t="s">
        <v>1825</v>
      </c>
      <c r="B377" s="38" t="s">
        <v>370</v>
      </c>
      <c r="C377" s="38" t="s">
        <v>1821</v>
      </c>
      <c r="D377" s="38" t="s">
        <v>1822</v>
      </c>
      <c r="E377" t="s">
        <v>1823</v>
      </c>
    </row>
    <row r="378" spans="1:5" customFormat="1" ht="14.5" x14ac:dyDescent="0.35">
      <c r="A378" s="38" t="s">
        <v>1826</v>
      </c>
      <c r="B378" s="38" t="s">
        <v>371</v>
      </c>
      <c r="C378" s="38" t="s">
        <v>1827</v>
      </c>
      <c r="D378" s="38" t="s">
        <v>1828</v>
      </c>
      <c r="E378" s="38" t="s">
        <v>1829</v>
      </c>
    </row>
    <row r="379" spans="1:5" customFormat="1" ht="14.5" x14ac:dyDescent="0.35">
      <c r="A379" s="38" t="s">
        <v>1830</v>
      </c>
      <c r="B379" s="38" t="s">
        <v>372</v>
      </c>
      <c r="C379" s="38" t="s">
        <v>1827</v>
      </c>
      <c r="D379" s="38" t="s">
        <v>1828</v>
      </c>
      <c r="E379" t="s">
        <v>1829</v>
      </c>
    </row>
    <row r="380" spans="1:5" customFormat="1" ht="14.5" x14ac:dyDescent="0.35">
      <c r="A380" s="38" t="s">
        <v>1831</v>
      </c>
      <c r="B380" s="38" t="s">
        <v>373</v>
      </c>
      <c r="C380" s="38" t="s">
        <v>1827</v>
      </c>
      <c r="D380" s="38" t="s">
        <v>1828</v>
      </c>
      <c r="E380" t="s">
        <v>1829</v>
      </c>
    </row>
    <row r="381" spans="1:5" customFormat="1" ht="14.5" x14ac:dyDescent="0.35">
      <c r="A381" s="38" t="s">
        <v>1832</v>
      </c>
      <c r="B381" s="38" t="s">
        <v>374</v>
      </c>
      <c r="C381" s="38" t="s">
        <v>1827</v>
      </c>
      <c r="D381" s="38" t="s">
        <v>1828</v>
      </c>
      <c r="E381" t="s">
        <v>1829</v>
      </c>
    </row>
    <row r="382" spans="1:5" customFormat="1" ht="14.5" x14ac:dyDescent="0.35">
      <c r="A382" s="38" t="s">
        <v>1833</v>
      </c>
      <c r="B382" s="38" t="s">
        <v>371</v>
      </c>
      <c r="C382" s="38" t="s">
        <v>1827</v>
      </c>
      <c r="D382" s="38" t="s">
        <v>1828</v>
      </c>
      <c r="E382" t="s">
        <v>1829</v>
      </c>
    </row>
    <row r="383" spans="1:5" customFormat="1" ht="14.5" x14ac:dyDescent="0.35">
      <c r="A383" s="38" t="s">
        <v>1834</v>
      </c>
      <c r="B383" s="38" t="s">
        <v>374</v>
      </c>
      <c r="C383" s="38" t="s">
        <v>1827</v>
      </c>
      <c r="D383" s="38" t="s">
        <v>1828</v>
      </c>
      <c r="E383" t="s">
        <v>1829</v>
      </c>
    </row>
    <row r="384" spans="1:5" customFormat="1" ht="14.5" x14ac:dyDescent="0.35">
      <c r="A384" s="38" t="s">
        <v>1835</v>
      </c>
      <c r="B384" s="38" t="s">
        <v>375</v>
      </c>
      <c r="C384" s="38" t="s">
        <v>1827</v>
      </c>
      <c r="D384" s="38" t="s">
        <v>1828</v>
      </c>
      <c r="E384" t="s">
        <v>1829</v>
      </c>
    </row>
    <row r="385" spans="1:5" customFormat="1" ht="14.5" x14ac:dyDescent="0.35">
      <c r="A385" s="38" t="s">
        <v>1836</v>
      </c>
      <c r="B385" s="38" t="s">
        <v>376</v>
      </c>
      <c r="C385" s="38" t="s">
        <v>1827</v>
      </c>
      <c r="D385" s="38" t="s">
        <v>1828</v>
      </c>
      <c r="E385" t="s">
        <v>1829</v>
      </c>
    </row>
    <row r="386" spans="1:5" customFormat="1" ht="14.5" x14ac:dyDescent="0.35">
      <c r="A386" s="38" t="s">
        <v>1837</v>
      </c>
      <c r="B386" s="38" t="s">
        <v>377</v>
      </c>
      <c r="C386" s="38" t="s">
        <v>1827</v>
      </c>
      <c r="D386" s="38" t="s">
        <v>1828</v>
      </c>
      <c r="E386" t="s">
        <v>1829</v>
      </c>
    </row>
    <row r="387" spans="1:5" customFormat="1" ht="14.5" x14ac:dyDescent="0.35">
      <c r="A387" s="38" t="s">
        <v>1838</v>
      </c>
      <c r="B387" s="38" t="s">
        <v>378</v>
      </c>
      <c r="C387" s="38" t="s">
        <v>1827</v>
      </c>
      <c r="D387" s="38" t="s">
        <v>1828</v>
      </c>
      <c r="E387" t="s">
        <v>1829</v>
      </c>
    </row>
    <row r="388" spans="1:5" customFormat="1" ht="14.5" x14ac:dyDescent="0.35">
      <c r="A388" s="38" t="s">
        <v>1839</v>
      </c>
      <c r="B388" s="38" t="s">
        <v>379</v>
      </c>
      <c r="C388" s="38" t="s">
        <v>1827</v>
      </c>
      <c r="D388" s="38" t="s">
        <v>1828</v>
      </c>
      <c r="E388" t="s">
        <v>1829</v>
      </c>
    </row>
    <row r="389" spans="1:5" customFormat="1" ht="14.5" x14ac:dyDescent="0.35">
      <c r="A389" s="38" t="s">
        <v>1840</v>
      </c>
      <c r="B389" s="38" t="s">
        <v>1841</v>
      </c>
      <c r="C389" s="38" t="s">
        <v>1842</v>
      </c>
      <c r="D389" s="38" t="s">
        <v>1829</v>
      </c>
      <c r="E389" t="s">
        <v>1829</v>
      </c>
    </row>
    <row r="390" spans="1:5" customFormat="1" ht="14.5" x14ac:dyDescent="0.35">
      <c r="A390" s="38" t="s">
        <v>1843</v>
      </c>
      <c r="B390" s="38" t="s">
        <v>1844</v>
      </c>
      <c r="C390" s="38" t="s">
        <v>1842</v>
      </c>
      <c r="D390" s="38" t="s">
        <v>1829</v>
      </c>
      <c r="E390" t="s">
        <v>1829</v>
      </c>
    </row>
    <row r="391" spans="1:5" customFormat="1" ht="14.5" x14ac:dyDescent="0.35">
      <c r="A391" s="38" t="s">
        <v>1845</v>
      </c>
      <c r="B391" s="38" t="s">
        <v>11</v>
      </c>
      <c r="C391" s="38" t="s">
        <v>1279</v>
      </c>
      <c r="D391" s="38" t="s">
        <v>1846</v>
      </c>
      <c r="E391" t="s">
        <v>1829</v>
      </c>
    </row>
    <row r="392" spans="1:5" customFormat="1" ht="14.5" x14ac:dyDescent="0.35">
      <c r="A392" s="38" t="s">
        <v>1847</v>
      </c>
      <c r="B392" s="38" t="s">
        <v>1280</v>
      </c>
      <c r="C392" s="38" t="s">
        <v>1279</v>
      </c>
      <c r="D392" s="38" t="s">
        <v>1846</v>
      </c>
      <c r="E392" t="s">
        <v>1829</v>
      </c>
    </row>
    <row r="393" spans="1:5" customFormat="1" ht="14.5" x14ac:dyDescent="0.35">
      <c r="A393" s="38" t="s">
        <v>1848</v>
      </c>
      <c r="B393" s="38" t="s">
        <v>1281</v>
      </c>
      <c r="C393" s="38" t="s">
        <v>1279</v>
      </c>
      <c r="D393" s="38" t="s">
        <v>1846</v>
      </c>
      <c r="E393" t="s">
        <v>1829</v>
      </c>
    </row>
    <row r="394" spans="1:5" customFormat="1" ht="14.5" x14ac:dyDescent="0.35">
      <c r="A394" s="38" t="s">
        <v>1849</v>
      </c>
      <c r="B394" s="38" t="s">
        <v>1282</v>
      </c>
      <c r="C394" s="38" t="s">
        <v>1279</v>
      </c>
      <c r="D394" s="38" t="s">
        <v>1846</v>
      </c>
      <c r="E394" t="s">
        <v>1829</v>
      </c>
    </row>
    <row r="395" spans="1:5" customFormat="1" ht="14.5" x14ac:dyDescent="0.35">
      <c r="A395" s="38" t="s">
        <v>1850</v>
      </c>
      <c r="B395" s="38" t="s">
        <v>1283</v>
      </c>
      <c r="C395" s="38" t="s">
        <v>1279</v>
      </c>
      <c r="D395" s="38" t="s">
        <v>1846</v>
      </c>
      <c r="E395" t="s">
        <v>1829</v>
      </c>
    </row>
    <row r="396" spans="1:5" customFormat="1" ht="14.5" x14ac:dyDescent="0.35">
      <c r="A396" s="38" t="s">
        <v>1851</v>
      </c>
      <c r="B396" s="38" t="s">
        <v>380</v>
      </c>
      <c r="C396" s="38" t="s">
        <v>1852</v>
      </c>
      <c r="D396" s="38" t="s">
        <v>1853</v>
      </c>
      <c r="E396" t="s">
        <v>1854</v>
      </c>
    </row>
    <row r="397" spans="1:5" customFormat="1" ht="14.5" x14ac:dyDescent="0.35">
      <c r="A397" s="38" t="s">
        <v>1855</v>
      </c>
      <c r="B397" s="38" t="s">
        <v>381</v>
      </c>
      <c r="C397" s="38" t="s">
        <v>1852</v>
      </c>
      <c r="D397" s="38" t="s">
        <v>1853</v>
      </c>
      <c r="E397" t="s">
        <v>1854</v>
      </c>
    </row>
    <row r="398" spans="1:5" customFormat="1" ht="14.5" x14ac:dyDescent="0.35">
      <c r="A398" s="38" t="s">
        <v>1856</v>
      </c>
      <c r="B398" s="38" t="s">
        <v>382</v>
      </c>
      <c r="C398" s="38" t="s">
        <v>1857</v>
      </c>
      <c r="D398" s="38" t="s">
        <v>1858</v>
      </c>
      <c r="E398" t="s">
        <v>1854</v>
      </c>
    </row>
    <row r="399" spans="1:5" customFormat="1" ht="14.5" x14ac:dyDescent="0.35">
      <c r="A399" s="38" t="s">
        <v>1859</v>
      </c>
      <c r="B399" s="38" t="s">
        <v>1860</v>
      </c>
      <c r="C399" s="38" t="s">
        <v>1857</v>
      </c>
      <c r="D399" s="38" t="s">
        <v>1858</v>
      </c>
      <c r="E399" t="s">
        <v>1854</v>
      </c>
    </row>
    <row r="400" spans="1:5" customFormat="1" ht="14.5" x14ac:dyDescent="0.35">
      <c r="A400" s="38" t="s">
        <v>1861</v>
      </c>
      <c r="B400" s="38" t="s">
        <v>1862</v>
      </c>
      <c r="C400" s="38" t="s">
        <v>1863</v>
      </c>
      <c r="D400" s="38" t="s">
        <v>1864</v>
      </c>
      <c r="E400" t="s">
        <v>1854</v>
      </c>
    </row>
    <row r="401" spans="1:5" customFormat="1" ht="14.5" x14ac:dyDescent="0.35">
      <c r="A401" s="38" t="s">
        <v>1865</v>
      </c>
      <c r="B401" s="38" t="s">
        <v>1866</v>
      </c>
      <c r="C401" s="38" t="s">
        <v>1867</v>
      </c>
      <c r="D401" s="38" t="s">
        <v>1868</v>
      </c>
      <c r="E401" t="s">
        <v>1854</v>
      </c>
    </row>
    <row r="402" spans="1:5" customFormat="1" ht="14.5" x14ac:dyDescent="0.35">
      <c r="A402" s="38" t="s">
        <v>1869</v>
      </c>
      <c r="B402" s="38" t="s">
        <v>1870</v>
      </c>
      <c r="C402" s="38" t="s">
        <v>1867</v>
      </c>
      <c r="D402" s="38" t="s">
        <v>1868</v>
      </c>
      <c r="E402" t="s">
        <v>1854</v>
      </c>
    </row>
    <row r="403" spans="1:5" customFormat="1" ht="14.5" x14ac:dyDescent="0.35">
      <c r="A403" s="38" t="s">
        <v>1871</v>
      </c>
      <c r="B403" s="38" t="s">
        <v>383</v>
      </c>
      <c r="C403" s="38" t="s">
        <v>1872</v>
      </c>
      <c r="D403" s="38" t="s">
        <v>1873</v>
      </c>
      <c r="E403" t="s">
        <v>1873</v>
      </c>
    </row>
    <row r="404" spans="1:5" customFormat="1" ht="14.5" x14ac:dyDescent="0.35">
      <c r="A404" s="38" t="s">
        <v>1874</v>
      </c>
      <c r="B404" s="38" t="s">
        <v>384</v>
      </c>
      <c r="C404" s="38" t="s">
        <v>1872</v>
      </c>
      <c r="D404" s="38" t="s">
        <v>1873</v>
      </c>
      <c r="E404" t="s">
        <v>1873</v>
      </c>
    </row>
    <row r="405" spans="1:5" customFormat="1" ht="14.5" x14ac:dyDescent="0.35">
      <c r="A405" s="38" t="s">
        <v>1875</v>
      </c>
      <c r="B405" s="38" t="s">
        <v>1876</v>
      </c>
      <c r="C405" s="38" t="s">
        <v>1877</v>
      </c>
      <c r="D405" s="38" t="s">
        <v>1878</v>
      </c>
      <c r="E405" t="s">
        <v>1878</v>
      </c>
    </row>
    <row r="406" spans="1:5" customFormat="1" ht="14.5" x14ac:dyDescent="0.35">
      <c r="A406" s="38" t="s">
        <v>1879</v>
      </c>
      <c r="B406" s="38" t="s">
        <v>385</v>
      </c>
      <c r="C406" s="38" t="s">
        <v>1880</v>
      </c>
      <c r="D406" s="38" t="s">
        <v>1881</v>
      </c>
      <c r="E406" t="s">
        <v>1882</v>
      </c>
    </row>
    <row r="407" spans="1:5" customFormat="1" ht="14.5" x14ac:dyDescent="0.35">
      <c r="A407" s="38" t="s">
        <v>1883</v>
      </c>
      <c r="B407" s="38" t="s">
        <v>386</v>
      </c>
      <c r="C407" s="38" t="s">
        <v>1880</v>
      </c>
      <c r="D407" s="38" t="s">
        <v>1881</v>
      </c>
      <c r="E407" t="s">
        <v>1882</v>
      </c>
    </row>
    <row r="408" spans="1:5" customFormat="1" ht="14.5" x14ac:dyDescent="0.35">
      <c r="A408" s="38" t="s">
        <v>1884</v>
      </c>
      <c r="B408" s="38" t="s">
        <v>387</v>
      </c>
      <c r="C408" s="38" t="s">
        <v>1880</v>
      </c>
      <c r="D408" s="38" t="s">
        <v>1881</v>
      </c>
      <c r="E408" t="s">
        <v>1882</v>
      </c>
    </row>
    <row r="409" spans="1:5" customFormat="1" ht="14.5" x14ac:dyDescent="0.35">
      <c r="A409" s="38" t="s">
        <v>1885</v>
      </c>
      <c r="B409" s="38" t="s">
        <v>388</v>
      </c>
      <c r="C409" s="38" t="s">
        <v>1880</v>
      </c>
      <c r="D409" s="38" t="s">
        <v>1881</v>
      </c>
      <c r="E409" t="s">
        <v>1882</v>
      </c>
    </row>
    <row r="410" spans="1:5" customFormat="1" ht="14.5" x14ac:dyDescent="0.35">
      <c r="A410" s="38" t="s">
        <v>1886</v>
      </c>
      <c r="B410" s="38" t="s">
        <v>389</v>
      </c>
      <c r="C410" s="38" t="s">
        <v>1887</v>
      </c>
      <c r="D410" s="38" t="s">
        <v>1888</v>
      </c>
      <c r="E410" t="s">
        <v>1882</v>
      </c>
    </row>
    <row r="411" spans="1:5" customFormat="1" ht="14.5" x14ac:dyDescent="0.35">
      <c r="A411" s="38" t="s">
        <v>1889</v>
      </c>
      <c r="B411" s="38" t="s">
        <v>390</v>
      </c>
      <c r="C411" s="38" t="s">
        <v>1887</v>
      </c>
      <c r="D411" s="38" t="s">
        <v>1888</v>
      </c>
      <c r="E411" t="s">
        <v>1882</v>
      </c>
    </row>
    <row r="412" spans="1:5" customFormat="1" ht="14.5" x14ac:dyDescent="0.35">
      <c r="A412" s="38" t="s">
        <v>1890</v>
      </c>
      <c r="B412" s="38" t="s">
        <v>391</v>
      </c>
      <c r="C412" s="38" t="s">
        <v>1887</v>
      </c>
      <c r="D412" s="38" t="s">
        <v>1888</v>
      </c>
      <c r="E412" t="s">
        <v>1882</v>
      </c>
    </row>
    <row r="413" spans="1:5" customFormat="1" ht="14.5" x14ac:dyDescent="0.35">
      <c r="A413" s="38" t="s">
        <v>1891</v>
      </c>
      <c r="B413" s="38" t="s">
        <v>1892</v>
      </c>
      <c r="C413" s="38" t="s">
        <v>1887</v>
      </c>
      <c r="D413" s="38" t="s">
        <v>1888</v>
      </c>
      <c r="E413" t="s">
        <v>1882</v>
      </c>
    </row>
    <row r="414" spans="1:5" customFormat="1" ht="14.5" x14ac:dyDescent="0.35">
      <c r="A414" s="38" t="s">
        <v>1893</v>
      </c>
      <c r="B414" s="38" t="s">
        <v>392</v>
      </c>
      <c r="C414" s="38" t="s">
        <v>1887</v>
      </c>
      <c r="D414" s="38" t="s">
        <v>1888</v>
      </c>
      <c r="E414" t="s">
        <v>1882</v>
      </c>
    </row>
    <row r="415" spans="1:5" customFormat="1" ht="14.5" x14ac:dyDescent="0.35">
      <c r="A415" s="38" t="s">
        <v>1894</v>
      </c>
      <c r="B415" s="38" t="s">
        <v>393</v>
      </c>
      <c r="C415" s="38" t="s">
        <v>1887</v>
      </c>
      <c r="D415" s="38" t="s">
        <v>1888</v>
      </c>
      <c r="E415" t="s">
        <v>1882</v>
      </c>
    </row>
    <row r="416" spans="1:5" customFormat="1" ht="14.5" x14ac:dyDescent="0.35">
      <c r="A416" s="38" t="s">
        <v>1895</v>
      </c>
      <c r="B416" s="38" t="s">
        <v>1896</v>
      </c>
      <c r="C416" s="38" t="s">
        <v>1887</v>
      </c>
      <c r="D416" s="38" t="s">
        <v>1888</v>
      </c>
      <c r="E416" t="s">
        <v>1882</v>
      </c>
    </row>
    <row r="417" spans="1:5" customFormat="1" ht="14.5" x14ac:dyDescent="0.35">
      <c r="A417" s="38" t="s">
        <v>1897</v>
      </c>
      <c r="B417" s="38" t="s">
        <v>1898</v>
      </c>
      <c r="C417" s="38" t="s">
        <v>1887</v>
      </c>
      <c r="D417" s="38" t="s">
        <v>1888</v>
      </c>
      <c r="E417" t="s">
        <v>1882</v>
      </c>
    </row>
    <row r="418" spans="1:5" customFormat="1" ht="14.5" x14ac:dyDescent="0.35">
      <c r="A418" s="38" t="s">
        <v>1899</v>
      </c>
      <c r="B418" s="38" t="s">
        <v>394</v>
      </c>
      <c r="C418" s="38" t="s">
        <v>1887</v>
      </c>
      <c r="D418" s="38" t="s">
        <v>1888</v>
      </c>
      <c r="E418" t="s">
        <v>1882</v>
      </c>
    </row>
    <row r="419" spans="1:5" customFormat="1" ht="14.5" x14ac:dyDescent="0.35">
      <c r="A419" s="38" t="s">
        <v>1900</v>
      </c>
      <c r="B419" s="38" t="s">
        <v>395</v>
      </c>
      <c r="C419" s="38" t="s">
        <v>1887</v>
      </c>
      <c r="D419" s="38" t="s">
        <v>1888</v>
      </c>
      <c r="E419" t="s">
        <v>1882</v>
      </c>
    </row>
    <row r="420" spans="1:5" customFormat="1" ht="14.5" x14ac:dyDescent="0.35">
      <c r="A420" s="38" t="s">
        <v>1901</v>
      </c>
      <c r="B420" s="38" t="s">
        <v>396</v>
      </c>
      <c r="C420" s="38" t="s">
        <v>1887</v>
      </c>
      <c r="D420" s="38" t="s">
        <v>1888</v>
      </c>
      <c r="E420" t="s">
        <v>1882</v>
      </c>
    </row>
    <row r="421" spans="1:5" customFormat="1" ht="14.5" x14ac:dyDescent="0.35">
      <c r="A421" s="38" t="s">
        <v>1902</v>
      </c>
      <c r="B421" s="38" t="s">
        <v>397</v>
      </c>
      <c r="C421" s="38" t="s">
        <v>1887</v>
      </c>
      <c r="D421" s="38" t="s">
        <v>1888</v>
      </c>
      <c r="E421" t="s">
        <v>1882</v>
      </c>
    </row>
    <row r="422" spans="1:5" customFormat="1" ht="14.5" x14ac:dyDescent="0.35">
      <c r="A422" s="38" t="s">
        <v>1903</v>
      </c>
      <c r="B422" s="38" t="s">
        <v>398</v>
      </c>
      <c r="C422" s="38" t="s">
        <v>1887</v>
      </c>
      <c r="D422" s="38" t="s">
        <v>1888</v>
      </c>
      <c r="E422" t="s">
        <v>1882</v>
      </c>
    </row>
    <row r="423" spans="1:5" customFormat="1" ht="14.5" x14ac:dyDescent="0.35">
      <c r="A423" s="38" t="s">
        <v>1904</v>
      </c>
      <c r="B423" s="38" t="s">
        <v>399</v>
      </c>
      <c r="C423" s="38" t="s">
        <v>1887</v>
      </c>
      <c r="D423" s="38" t="s">
        <v>1888</v>
      </c>
      <c r="E423" t="s">
        <v>1882</v>
      </c>
    </row>
    <row r="424" spans="1:5" customFormat="1" ht="14.5" x14ac:dyDescent="0.35">
      <c r="A424" s="38" t="s">
        <v>1905</v>
      </c>
      <c r="B424" s="38" t="s">
        <v>400</v>
      </c>
      <c r="C424" s="38" t="s">
        <v>1887</v>
      </c>
      <c r="D424" s="38" t="s">
        <v>1888</v>
      </c>
      <c r="E424" t="s">
        <v>1882</v>
      </c>
    </row>
    <row r="425" spans="1:5" customFormat="1" ht="14.5" x14ac:dyDescent="0.35">
      <c r="A425" s="38" t="s">
        <v>1906</v>
      </c>
      <c r="B425" s="38" t="s">
        <v>401</v>
      </c>
      <c r="C425" s="38" t="s">
        <v>1887</v>
      </c>
      <c r="D425" s="38" t="s">
        <v>1888</v>
      </c>
      <c r="E425" t="s">
        <v>1882</v>
      </c>
    </row>
    <row r="426" spans="1:5" customFormat="1" ht="14.5" x14ac:dyDescent="0.35">
      <c r="A426" s="38" t="s">
        <v>1907</v>
      </c>
      <c r="B426" s="38" t="s">
        <v>402</v>
      </c>
      <c r="C426" s="38" t="s">
        <v>1887</v>
      </c>
      <c r="D426" s="38" t="s">
        <v>1888</v>
      </c>
      <c r="E426" t="s">
        <v>1882</v>
      </c>
    </row>
    <row r="427" spans="1:5" customFormat="1" ht="14.5" x14ac:dyDescent="0.35">
      <c r="A427" s="38" t="s">
        <v>1908</v>
      </c>
      <c r="B427" s="38" t="s">
        <v>403</v>
      </c>
      <c r="C427" s="38" t="s">
        <v>1887</v>
      </c>
      <c r="D427" s="38" t="s">
        <v>1888</v>
      </c>
      <c r="E427" t="s">
        <v>1882</v>
      </c>
    </row>
    <row r="428" spans="1:5" customFormat="1" ht="14.5" x14ac:dyDescent="0.35">
      <c r="A428" s="38" t="s">
        <v>1909</v>
      </c>
      <c r="B428" s="38" t="s">
        <v>1910</v>
      </c>
      <c r="C428" s="38" t="s">
        <v>1887</v>
      </c>
      <c r="D428" s="38" t="s">
        <v>1888</v>
      </c>
      <c r="E428" t="s">
        <v>1882</v>
      </c>
    </row>
    <row r="429" spans="1:5" customFormat="1" ht="14.5" x14ac:dyDescent="0.35">
      <c r="A429" s="38" t="s">
        <v>1911</v>
      </c>
      <c r="B429" s="38" t="s">
        <v>404</v>
      </c>
      <c r="C429" s="38" t="s">
        <v>1887</v>
      </c>
      <c r="D429" s="38" t="s">
        <v>1888</v>
      </c>
      <c r="E429" t="s">
        <v>1882</v>
      </c>
    </row>
    <row r="430" spans="1:5" customFormat="1" ht="14.5" x14ac:dyDescent="0.35">
      <c r="A430" s="38" t="s">
        <v>1912</v>
      </c>
      <c r="B430" s="38" t="s">
        <v>405</v>
      </c>
      <c r="C430" s="38" t="s">
        <v>1887</v>
      </c>
      <c r="D430" s="38" t="s">
        <v>1888</v>
      </c>
      <c r="E430" t="s">
        <v>1882</v>
      </c>
    </row>
    <row r="431" spans="1:5" customFormat="1" ht="14.5" x14ac:dyDescent="0.35">
      <c r="A431" s="38" t="s">
        <v>1913</v>
      </c>
      <c r="B431" s="38" t="s">
        <v>406</v>
      </c>
      <c r="C431" s="38" t="s">
        <v>1887</v>
      </c>
      <c r="D431" s="38" t="s">
        <v>1888</v>
      </c>
      <c r="E431" t="s">
        <v>1882</v>
      </c>
    </row>
    <row r="432" spans="1:5" customFormat="1" ht="14.5" x14ac:dyDescent="0.35">
      <c r="A432" s="38" t="s">
        <v>1914</v>
      </c>
      <c r="B432" s="38" t="s">
        <v>407</v>
      </c>
      <c r="C432" s="38" t="s">
        <v>1887</v>
      </c>
      <c r="D432" s="38" t="s">
        <v>1888</v>
      </c>
      <c r="E432" t="s">
        <v>1882</v>
      </c>
    </row>
    <row r="433" spans="1:5" customFormat="1" ht="14.5" x14ac:dyDescent="0.35">
      <c r="A433" s="38" t="s">
        <v>1915</v>
      </c>
      <c r="B433" s="38" t="s">
        <v>408</v>
      </c>
      <c r="C433" s="38" t="s">
        <v>1887</v>
      </c>
      <c r="D433" s="38" t="s">
        <v>1888</v>
      </c>
      <c r="E433" t="s">
        <v>1882</v>
      </c>
    </row>
    <row r="434" spans="1:5" customFormat="1" ht="14.5" x14ac:dyDescent="0.35">
      <c r="A434" s="38" t="s">
        <v>1916</v>
      </c>
      <c r="B434" s="38" t="s">
        <v>885</v>
      </c>
      <c r="C434" s="38" t="s">
        <v>1887</v>
      </c>
      <c r="D434" s="38" t="s">
        <v>1888</v>
      </c>
      <c r="E434" t="s">
        <v>1882</v>
      </c>
    </row>
    <row r="435" spans="1:5" customFormat="1" ht="14.5" x14ac:dyDescent="0.35">
      <c r="A435" s="38" t="s">
        <v>1917</v>
      </c>
      <c r="B435" s="38" t="s">
        <v>886</v>
      </c>
      <c r="C435" s="38" t="s">
        <v>1887</v>
      </c>
      <c r="D435" s="38" t="s">
        <v>1888</v>
      </c>
      <c r="E435" t="s">
        <v>1882</v>
      </c>
    </row>
    <row r="436" spans="1:5" customFormat="1" ht="14.5" x14ac:dyDescent="0.35">
      <c r="A436" s="38" t="s">
        <v>1918</v>
      </c>
      <c r="B436" s="38" t="s">
        <v>409</v>
      </c>
      <c r="C436" s="38" t="s">
        <v>1919</v>
      </c>
      <c r="D436" s="38" t="s">
        <v>1920</v>
      </c>
      <c r="E436" t="s">
        <v>1882</v>
      </c>
    </row>
    <row r="437" spans="1:5" customFormat="1" ht="14.5" x14ac:dyDescent="0.35">
      <c r="A437" s="38" t="s">
        <v>1921</v>
      </c>
      <c r="B437" s="38" t="s">
        <v>410</v>
      </c>
      <c r="C437" s="38" t="s">
        <v>1919</v>
      </c>
      <c r="D437" s="38" t="s">
        <v>1920</v>
      </c>
      <c r="E437" t="s">
        <v>1882</v>
      </c>
    </row>
    <row r="438" spans="1:5" customFormat="1" ht="14.5" x14ac:dyDescent="0.35">
      <c r="A438" s="38" t="s">
        <v>1922</v>
      </c>
      <c r="B438" s="38" t="s">
        <v>411</v>
      </c>
      <c r="C438" s="38" t="s">
        <v>1919</v>
      </c>
      <c r="D438" s="38" t="s">
        <v>1920</v>
      </c>
      <c r="E438" t="s">
        <v>1882</v>
      </c>
    </row>
    <row r="439" spans="1:5" customFormat="1" ht="14.5" x14ac:dyDescent="0.35">
      <c r="A439" s="38" t="s">
        <v>1923</v>
      </c>
      <c r="B439" s="38" t="s">
        <v>412</v>
      </c>
      <c r="C439" s="38" t="s">
        <v>1919</v>
      </c>
      <c r="D439" s="38" t="s">
        <v>1920</v>
      </c>
      <c r="E439" t="s">
        <v>1882</v>
      </c>
    </row>
    <row r="440" spans="1:5" customFormat="1" ht="14.5" x14ac:dyDescent="0.35">
      <c r="A440" s="38" t="s">
        <v>1924</v>
      </c>
      <c r="B440" s="38" t="s">
        <v>413</v>
      </c>
      <c r="C440" s="38" t="s">
        <v>1919</v>
      </c>
      <c r="D440" s="38" t="s">
        <v>1920</v>
      </c>
      <c r="E440" t="s">
        <v>1882</v>
      </c>
    </row>
    <row r="441" spans="1:5" customFormat="1" ht="14.5" x14ac:dyDescent="0.35">
      <c r="A441" s="38" t="s">
        <v>1925</v>
      </c>
      <c r="B441" s="38" t="s">
        <v>414</v>
      </c>
      <c r="C441" s="38" t="s">
        <v>1919</v>
      </c>
      <c r="D441" s="38" t="s">
        <v>1920</v>
      </c>
      <c r="E441" t="s">
        <v>1882</v>
      </c>
    </row>
    <row r="442" spans="1:5" customFormat="1" ht="14.5" x14ac:dyDescent="0.35">
      <c r="A442" s="38" t="s">
        <v>1926</v>
      </c>
      <c r="B442" s="38" t="s">
        <v>415</v>
      </c>
      <c r="C442" s="38" t="s">
        <v>1919</v>
      </c>
      <c r="D442" s="38" t="s">
        <v>1920</v>
      </c>
      <c r="E442" t="s">
        <v>1882</v>
      </c>
    </row>
    <row r="443" spans="1:5" customFormat="1" ht="14.5" x14ac:dyDescent="0.35">
      <c r="A443" s="38" t="s">
        <v>1927</v>
      </c>
      <c r="B443" s="38" t="s">
        <v>416</v>
      </c>
      <c r="C443" s="38" t="s">
        <v>1919</v>
      </c>
      <c r="D443" s="38" t="s">
        <v>1920</v>
      </c>
      <c r="E443" t="s">
        <v>1882</v>
      </c>
    </row>
    <row r="444" spans="1:5" customFormat="1" ht="14.5" x14ac:dyDescent="0.35">
      <c r="A444" s="38" t="s">
        <v>1928</v>
      </c>
      <c r="B444" s="38" t="s">
        <v>417</v>
      </c>
      <c r="C444" s="38" t="s">
        <v>1919</v>
      </c>
      <c r="D444" s="38" t="s">
        <v>1920</v>
      </c>
      <c r="E444" t="s">
        <v>1882</v>
      </c>
    </row>
    <row r="445" spans="1:5" customFormat="1" ht="14.5" x14ac:dyDescent="0.35">
      <c r="A445" s="38" t="s">
        <v>1929</v>
      </c>
      <c r="B445" s="38" t="s">
        <v>418</v>
      </c>
      <c r="C445" s="38" t="s">
        <v>1919</v>
      </c>
      <c r="D445" s="38" t="s">
        <v>1920</v>
      </c>
      <c r="E445" t="s">
        <v>1882</v>
      </c>
    </row>
    <row r="446" spans="1:5" customFormat="1" ht="14.5" x14ac:dyDescent="0.35">
      <c r="A446" s="38" t="s">
        <v>1930</v>
      </c>
      <c r="B446" s="38" t="s">
        <v>419</v>
      </c>
      <c r="C446" s="38" t="s">
        <v>1919</v>
      </c>
      <c r="D446" s="38" t="s">
        <v>1920</v>
      </c>
      <c r="E446" t="s">
        <v>1882</v>
      </c>
    </row>
    <row r="447" spans="1:5" customFormat="1" ht="14.5" x14ac:dyDescent="0.35">
      <c r="A447" s="38" t="s">
        <v>1931</v>
      </c>
      <c r="B447" s="38" t="s">
        <v>420</v>
      </c>
      <c r="C447" s="38" t="s">
        <v>1919</v>
      </c>
      <c r="D447" s="38" t="s">
        <v>1920</v>
      </c>
      <c r="E447" t="s">
        <v>1882</v>
      </c>
    </row>
    <row r="448" spans="1:5" customFormat="1" ht="14.5" x14ac:dyDescent="0.35">
      <c r="A448" s="38" t="s">
        <v>1932</v>
      </c>
      <c r="B448" s="38" t="s">
        <v>421</v>
      </c>
      <c r="C448" s="38" t="s">
        <v>1919</v>
      </c>
      <c r="D448" s="38" t="s">
        <v>1920</v>
      </c>
      <c r="E448" t="s">
        <v>1882</v>
      </c>
    </row>
    <row r="449" spans="1:5" customFormat="1" ht="14.5" x14ac:dyDescent="0.35">
      <c r="A449" s="38" t="s">
        <v>1933</v>
      </c>
      <c r="B449" s="38" t="s">
        <v>422</v>
      </c>
      <c r="C449" s="38" t="s">
        <v>1919</v>
      </c>
      <c r="D449" s="38" t="s">
        <v>1920</v>
      </c>
      <c r="E449" t="s">
        <v>1882</v>
      </c>
    </row>
    <row r="450" spans="1:5" customFormat="1" ht="14.5" x14ac:dyDescent="0.35">
      <c r="A450" s="38" t="s">
        <v>1934</v>
      </c>
      <c r="B450" s="38" t="s">
        <v>421</v>
      </c>
      <c r="C450" s="38" t="s">
        <v>1919</v>
      </c>
      <c r="D450" s="38" t="s">
        <v>1920</v>
      </c>
      <c r="E450" t="s">
        <v>1882</v>
      </c>
    </row>
    <row r="451" spans="1:5" customFormat="1" ht="14.5" x14ac:dyDescent="0.35">
      <c r="A451" s="38" t="s">
        <v>1935</v>
      </c>
      <c r="B451" s="38" t="s">
        <v>422</v>
      </c>
      <c r="C451" s="38" t="s">
        <v>1919</v>
      </c>
      <c r="D451" s="38" t="s">
        <v>1920</v>
      </c>
      <c r="E451" t="s">
        <v>1882</v>
      </c>
    </row>
    <row r="452" spans="1:5" customFormat="1" ht="14.5" x14ac:dyDescent="0.35">
      <c r="A452" s="38" t="s">
        <v>1936</v>
      </c>
      <c r="B452" s="38" t="s">
        <v>423</v>
      </c>
      <c r="C452" s="38" t="s">
        <v>1919</v>
      </c>
      <c r="D452" s="38" t="s">
        <v>1920</v>
      </c>
      <c r="E452" t="s">
        <v>1882</v>
      </c>
    </row>
    <row r="453" spans="1:5" customFormat="1" ht="14.5" x14ac:dyDescent="0.35">
      <c r="A453" s="38" t="s">
        <v>1937</v>
      </c>
      <c r="B453" s="38" t="s">
        <v>424</v>
      </c>
      <c r="C453" s="38" t="s">
        <v>1919</v>
      </c>
      <c r="D453" s="38" t="s">
        <v>1920</v>
      </c>
      <c r="E453" t="s">
        <v>1882</v>
      </c>
    </row>
    <row r="454" spans="1:5" customFormat="1" ht="14.5" x14ac:dyDescent="0.35">
      <c r="A454" s="38" t="s">
        <v>1938</v>
      </c>
      <c r="B454" s="38" t="s">
        <v>425</v>
      </c>
      <c r="C454" s="38" t="s">
        <v>1919</v>
      </c>
      <c r="D454" s="38" t="s">
        <v>1920</v>
      </c>
      <c r="E454" t="s">
        <v>1882</v>
      </c>
    </row>
    <row r="455" spans="1:5" customFormat="1" ht="14.5" x14ac:dyDescent="0.35">
      <c r="A455" s="38" t="s">
        <v>1939</v>
      </c>
      <c r="B455" s="38" t="s">
        <v>426</v>
      </c>
      <c r="C455" s="38" t="s">
        <v>1919</v>
      </c>
      <c r="D455" s="38" t="s">
        <v>1920</v>
      </c>
      <c r="E455" t="s">
        <v>1882</v>
      </c>
    </row>
    <row r="456" spans="1:5" customFormat="1" ht="14.5" x14ac:dyDescent="0.35">
      <c r="A456" s="38" t="s">
        <v>1940</v>
      </c>
      <c r="B456" s="38" t="s">
        <v>427</v>
      </c>
      <c r="C456" s="38" t="s">
        <v>1919</v>
      </c>
      <c r="D456" s="38" t="s">
        <v>1920</v>
      </c>
      <c r="E456" t="s">
        <v>1882</v>
      </c>
    </row>
    <row r="457" spans="1:5" customFormat="1" ht="14.5" x14ac:dyDescent="0.35">
      <c r="A457" s="38" t="s">
        <v>1941</v>
      </c>
      <c r="B457" s="38" t="s">
        <v>428</v>
      </c>
      <c r="C457" s="38" t="s">
        <v>1919</v>
      </c>
      <c r="D457" s="38" t="s">
        <v>1920</v>
      </c>
      <c r="E457" t="s">
        <v>1882</v>
      </c>
    </row>
    <row r="458" spans="1:5" customFormat="1" ht="14.5" x14ac:dyDescent="0.35">
      <c r="A458" s="38" t="s">
        <v>1942</v>
      </c>
      <c r="B458" s="38" t="s">
        <v>429</v>
      </c>
      <c r="C458" s="38" t="s">
        <v>1919</v>
      </c>
      <c r="D458" s="38" t="s">
        <v>1920</v>
      </c>
      <c r="E458" t="s">
        <v>1882</v>
      </c>
    </row>
    <row r="459" spans="1:5" customFormat="1" ht="14.5" x14ac:dyDescent="0.35">
      <c r="A459" s="38" t="s">
        <v>1943</v>
      </c>
      <c r="B459" s="38" t="s">
        <v>430</v>
      </c>
      <c r="C459" s="38" t="s">
        <v>1919</v>
      </c>
      <c r="D459" s="38" t="s">
        <v>1920</v>
      </c>
      <c r="E459" t="s">
        <v>1882</v>
      </c>
    </row>
    <row r="460" spans="1:5" customFormat="1" ht="14.5" x14ac:dyDescent="0.35">
      <c r="A460" s="38" t="s">
        <v>1944</v>
      </c>
      <c r="B460" s="38" t="s">
        <v>431</v>
      </c>
      <c r="C460" s="38" t="s">
        <v>1919</v>
      </c>
      <c r="D460" s="38" t="s">
        <v>1920</v>
      </c>
      <c r="E460" t="s">
        <v>1882</v>
      </c>
    </row>
    <row r="461" spans="1:5" customFormat="1" ht="14.5" x14ac:dyDescent="0.35">
      <c r="A461" s="38" t="s">
        <v>1945</v>
      </c>
      <c r="B461" s="38" t="s">
        <v>432</v>
      </c>
      <c r="C461" s="38" t="s">
        <v>1919</v>
      </c>
      <c r="D461" s="38" t="s">
        <v>1920</v>
      </c>
      <c r="E461" t="s">
        <v>1882</v>
      </c>
    </row>
    <row r="462" spans="1:5" customFormat="1" ht="14.5" x14ac:dyDescent="0.35">
      <c r="A462" s="38" t="s">
        <v>1946</v>
      </c>
      <c r="B462" s="38" t="s">
        <v>433</v>
      </c>
      <c r="C462" s="38" t="s">
        <v>1919</v>
      </c>
      <c r="D462" s="38" t="s">
        <v>1920</v>
      </c>
      <c r="E462" t="s">
        <v>1882</v>
      </c>
    </row>
    <row r="463" spans="1:5" customFormat="1" ht="14.5" x14ac:dyDescent="0.35">
      <c r="A463" s="38" t="s">
        <v>1947</v>
      </c>
      <c r="B463" s="38" t="s">
        <v>434</v>
      </c>
      <c r="C463" s="38" t="s">
        <v>1919</v>
      </c>
      <c r="D463" s="38" t="s">
        <v>1920</v>
      </c>
      <c r="E463" t="s">
        <v>1882</v>
      </c>
    </row>
    <row r="464" spans="1:5" customFormat="1" ht="14.5" x14ac:dyDescent="0.35">
      <c r="A464" s="38" t="s">
        <v>1948</v>
      </c>
      <c r="B464" s="38" t="s">
        <v>435</v>
      </c>
      <c r="C464" s="38" t="s">
        <v>1919</v>
      </c>
      <c r="D464" s="38" t="s">
        <v>1920</v>
      </c>
      <c r="E464" t="s">
        <v>1882</v>
      </c>
    </row>
    <row r="465" spans="1:5" customFormat="1" ht="14.5" x14ac:dyDescent="0.35">
      <c r="A465" s="38" t="s">
        <v>1949</v>
      </c>
      <c r="B465" s="38" t="s">
        <v>436</v>
      </c>
      <c r="C465" s="38" t="s">
        <v>1919</v>
      </c>
      <c r="D465" s="38" t="s">
        <v>1920</v>
      </c>
      <c r="E465" t="s">
        <v>1882</v>
      </c>
    </row>
    <row r="466" spans="1:5" customFormat="1" ht="14.5" x14ac:dyDescent="0.35">
      <c r="A466" s="38" t="s">
        <v>1950</v>
      </c>
      <c r="B466" s="38" t="s">
        <v>437</v>
      </c>
      <c r="C466" s="38" t="s">
        <v>1919</v>
      </c>
      <c r="D466" s="38" t="s">
        <v>1920</v>
      </c>
      <c r="E466" t="s">
        <v>1882</v>
      </c>
    </row>
    <row r="467" spans="1:5" customFormat="1" ht="14.5" x14ac:dyDescent="0.35">
      <c r="A467" s="38" t="s">
        <v>1951</v>
      </c>
      <c r="B467" s="38" t="s">
        <v>438</v>
      </c>
      <c r="C467" s="38" t="s">
        <v>1952</v>
      </c>
      <c r="D467" s="38" t="s">
        <v>1953</v>
      </c>
      <c r="E467" t="s">
        <v>1882</v>
      </c>
    </row>
    <row r="468" spans="1:5" customFormat="1" ht="14.5" x14ac:dyDescent="0.35">
      <c r="A468" s="38" t="s">
        <v>1954</v>
      </c>
      <c r="B468" s="38" t="s">
        <v>439</v>
      </c>
      <c r="C468" s="38" t="s">
        <v>1952</v>
      </c>
      <c r="D468" s="38" t="s">
        <v>1953</v>
      </c>
      <c r="E468" t="s">
        <v>1882</v>
      </c>
    </row>
    <row r="469" spans="1:5" customFormat="1" ht="14.5" x14ac:dyDescent="0.35">
      <c r="A469" s="38" t="s">
        <v>1955</v>
      </c>
      <c r="B469" s="38" t="s">
        <v>440</v>
      </c>
      <c r="C469" s="38" t="s">
        <v>1952</v>
      </c>
      <c r="D469" s="38" t="s">
        <v>1953</v>
      </c>
      <c r="E469" t="s">
        <v>1882</v>
      </c>
    </row>
    <row r="470" spans="1:5" customFormat="1" ht="14.5" x14ac:dyDescent="0.35">
      <c r="A470" s="38" t="s">
        <v>1956</v>
      </c>
      <c r="B470" s="38" t="s">
        <v>441</v>
      </c>
      <c r="C470" s="38" t="s">
        <v>1952</v>
      </c>
      <c r="D470" s="38" t="s">
        <v>1953</v>
      </c>
      <c r="E470" t="s">
        <v>1882</v>
      </c>
    </row>
    <row r="471" spans="1:5" customFormat="1" ht="14.5" x14ac:dyDescent="0.35">
      <c r="A471" s="38" t="s">
        <v>1957</v>
      </c>
      <c r="B471" s="38" t="s">
        <v>442</v>
      </c>
      <c r="C471" s="38" t="s">
        <v>1952</v>
      </c>
      <c r="D471" s="38" t="s">
        <v>1953</v>
      </c>
      <c r="E471" t="s">
        <v>1882</v>
      </c>
    </row>
    <row r="472" spans="1:5" customFormat="1" ht="14.5" x14ac:dyDescent="0.35">
      <c r="A472" s="38" t="s">
        <v>1958</v>
      </c>
      <c r="B472" s="38" t="s">
        <v>443</v>
      </c>
      <c r="C472" s="38" t="s">
        <v>1952</v>
      </c>
      <c r="D472" s="38" t="s">
        <v>1953</v>
      </c>
      <c r="E472" t="s">
        <v>1882</v>
      </c>
    </row>
    <row r="473" spans="1:5" customFormat="1" ht="14.5" x14ac:dyDescent="0.35">
      <c r="A473" s="38" t="s">
        <v>1959</v>
      </c>
      <c r="B473" s="38" t="s">
        <v>444</v>
      </c>
      <c r="C473" s="38" t="s">
        <v>1952</v>
      </c>
      <c r="D473" s="38" t="s">
        <v>1953</v>
      </c>
      <c r="E473" t="s">
        <v>1882</v>
      </c>
    </row>
    <row r="474" spans="1:5" customFormat="1" ht="14.5" x14ac:dyDescent="0.35">
      <c r="A474" s="38" t="s">
        <v>1960</v>
      </c>
      <c r="B474" s="38" t="s">
        <v>445</v>
      </c>
      <c r="C474" s="38" t="s">
        <v>1952</v>
      </c>
      <c r="D474" s="38" t="s">
        <v>1953</v>
      </c>
      <c r="E474" t="s">
        <v>1882</v>
      </c>
    </row>
    <row r="475" spans="1:5" customFormat="1" ht="14.5" x14ac:dyDescent="0.35">
      <c r="A475" s="38" t="s">
        <v>1961</v>
      </c>
      <c r="B475" s="38" t="s">
        <v>446</v>
      </c>
      <c r="C475" s="38" t="s">
        <v>1952</v>
      </c>
      <c r="D475" s="38" t="s">
        <v>1953</v>
      </c>
      <c r="E475" t="s">
        <v>1882</v>
      </c>
    </row>
    <row r="476" spans="1:5" customFormat="1" ht="14.5" x14ac:dyDescent="0.35">
      <c r="A476" s="38" t="s">
        <v>1962</v>
      </c>
      <c r="B476" s="38" t="s">
        <v>447</v>
      </c>
      <c r="C476" s="38" t="s">
        <v>1952</v>
      </c>
      <c r="D476" s="38" t="s">
        <v>1953</v>
      </c>
      <c r="E476" t="s">
        <v>1882</v>
      </c>
    </row>
    <row r="477" spans="1:5" customFormat="1" ht="14.5" x14ac:dyDescent="0.35">
      <c r="A477" s="38" t="s">
        <v>1963</v>
      </c>
      <c r="B477" s="38" t="s">
        <v>448</v>
      </c>
      <c r="C477" s="38" t="s">
        <v>1952</v>
      </c>
      <c r="D477" s="38" t="s">
        <v>1953</v>
      </c>
      <c r="E477" t="s">
        <v>1882</v>
      </c>
    </row>
    <row r="478" spans="1:5" customFormat="1" ht="14.5" x14ac:dyDescent="0.35">
      <c r="A478" s="38" t="s">
        <v>1964</v>
      </c>
      <c r="B478" s="38" t="s">
        <v>449</v>
      </c>
      <c r="C478" s="38" t="s">
        <v>1952</v>
      </c>
      <c r="D478" s="38" t="s">
        <v>1953</v>
      </c>
      <c r="E478" t="s">
        <v>1882</v>
      </c>
    </row>
    <row r="479" spans="1:5" customFormat="1" ht="14.5" x14ac:dyDescent="0.35">
      <c r="A479" s="38" t="s">
        <v>1965</v>
      </c>
      <c r="B479" s="38" t="s">
        <v>450</v>
      </c>
      <c r="C479" s="38" t="s">
        <v>1952</v>
      </c>
      <c r="D479" s="38" t="s">
        <v>1953</v>
      </c>
      <c r="E479" t="s">
        <v>1882</v>
      </c>
    </row>
    <row r="480" spans="1:5" customFormat="1" ht="14.5" x14ac:dyDescent="0.35">
      <c r="A480" s="38" t="s">
        <v>1966</v>
      </c>
      <c r="B480" s="38" t="s">
        <v>451</v>
      </c>
      <c r="C480" s="38" t="s">
        <v>1952</v>
      </c>
      <c r="D480" s="38" t="s">
        <v>1953</v>
      </c>
      <c r="E480" t="s">
        <v>1882</v>
      </c>
    </row>
    <row r="481" spans="1:5" customFormat="1" ht="14.5" x14ac:dyDescent="0.35">
      <c r="A481" s="38" t="s">
        <v>1967</v>
      </c>
      <c r="B481" s="38" t="s">
        <v>452</v>
      </c>
      <c r="C481" s="38" t="s">
        <v>1952</v>
      </c>
      <c r="D481" s="38" t="s">
        <v>1953</v>
      </c>
      <c r="E481" t="s">
        <v>1882</v>
      </c>
    </row>
    <row r="482" spans="1:5" customFormat="1" ht="14.5" x14ac:dyDescent="0.35">
      <c r="A482" s="38" t="s">
        <v>1968</v>
      </c>
      <c r="B482" s="38" t="s">
        <v>453</v>
      </c>
      <c r="C482" s="38" t="s">
        <v>1952</v>
      </c>
      <c r="D482" s="38" t="s">
        <v>1953</v>
      </c>
      <c r="E482" t="s">
        <v>1882</v>
      </c>
    </row>
    <row r="483" spans="1:5" customFormat="1" ht="14.5" x14ac:dyDescent="0.35">
      <c r="A483" s="38" t="s">
        <v>1969</v>
      </c>
      <c r="B483" s="38" t="s">
        <v>454</v>
      </c>
      <c r="C483" s="38" t="s">
        <v>1952</v>
      </c>
      <c r="D483" s="38" t="s">
        <v>1953</v>
      </c>
      <c r="E483" t="s">
        <v>1882</v>
      </c>
    </row>
    <row r="484" spans="1:5" customFormat="1" ht="14.5" x14ac:dyDescent="0.35">
      <c r="A484" s="38" t="s">
        <v>1970</v>
      </c>
      <c r="B484" s="38" t="s">
        <v>40</v>
      </c>
      <c r="C484" s="38" t="s">
        <v>1278</v>
      </c>
      <c r="D484" s="38" t="s">
        <v>1971</v>
      </c>
      <c r="E484" t="s">
        <v>1972</v>
      </c>
    </row>
    <row r="485" spans="1:5" customFormat="1" ht="14.5" x14ac:dyDescent="0.35">
      <c r="A485" s="38" t="s">
        <v>1973</v>
      </c>
      <c r="B485" s="38" t="s">
        <v>1974</v>
      </c>
      <c r="C485" s="38" t="s">
        <v>1278</v>
      </c>
      <c r="D485" s="38" t="s">
        <v>1971</v>
      </c>
      <c r="E485" t="s">
        <v>1972</v>
      </c>
    </row>
    <row r="486" spans="1:5" customFormat="1" ht="14.5" x14ac:dyDescent="0.35">
      <c r="A486" s="38" t="s">
        <v>1975</v>
      </c>
      <c r="B486" s="38" t="s">
        <v>1976</v>
      </c>
      <c r="C486" s="38" t="s">
        <v>1278</v>
      </c>
      <c r="D486" s="38" t="s">
        <v>1971</v>
      </c>
      <c r="E486" t="s">
        <v>1972</v>
      </c>
    </row>
    <row r="487" spans="1:5" customFormat="1" ht="14.5" x14ac:dyDescent="0.35">
      <c r="A487" s="38" t="s">
        <v>1977</v>
      </c>
      <c r="B487" s="38" t="s">
        <v>455</v>
      </c>
      <c r="C487" s="38" t="s">
        <v>1278</v>
      </c>
      <c r="D487" s="38" t="s">
        <v>1971</v>
      </c>
      <c r="E487" t="s">
        <v>1972</v>
      </c>
    </row>
    <row r="488" spans="1:5" customFormat="1" ht="14.5" x14ac:dyDescent="0.35">
      <c r="A488" s="38" t="s">
        <v>1978</v>
      </c>
      <c r="B488" s="38" t="s">
        <v>1979</v>
      </c>
      <c r="C488" s="38" t="s">
        <v>1278</v>
      </c>
      <c r="D488" s="38" t="s">
        <v>1971</v>
      </c>
      <c r="E488" t="s">
        <v>1972</v>
      </c>
    </row>
    <row r="489" spans="1:5" customFormat="1" ht="14.5" x14ac:dyDescent="0.35">
      <c r="A489" s="38" t="s">
        <v>1980</v>
      </c>
      <c r="B489" s="38" t="s">
        <v>1981</v>
      </c>
      <c r="C489" s="38" t="s">
        <v>1278</v>
      </c>
      <c r="D489" s="38" t="s">
        <v>1971</v>
      </c>
      <c r="E489" t="s">
        <v>1972</v>
      </c>
    </row>
    <row r="490" spans="1:5" customFormat="1" ht="14.5" x14ac:dyDescent="0.35">
      <c r="A490" s="38" t="s">
        <v>1982</v>
      </c>
      <c r="B490" s="38" t="s">
        <v>1983</v>
      </c>
      <c r="C490" s="38" t="s">
        <v>1278</v>
      </c>
      <c r="D490" s="38" t="s">
        <v>1971</v>
      </c>
      <c r="E490" t="s">
        <v>1972</v>
      </c>
    </row>
    <row r="491" spans="1:5" customFormat="1" ht="14.5" x14ac:dyDescent="0.35">
      <c r="A491" s="38" t="s">
        <v>1984</v>
      </c>
      <c r="B491" s="38" t="s">
        <v>1985</v>
      </c>
      <c r="C491" s="38" t="s">
        <v>1278</v>
      </c>
      <c r="D491" s="38" t="s">
        <v>1971</v>
      </c>
      <c r="E491" t="s">
        <v>1972</v>
      </c>
    </row>
    <row r="492" spans="1:5" customFormat="1" ht="14.5" x14ac:dyDescent="0.35">
      <c r="A492" s="38" t="s">
        <v>1986</v>
      </c>
      <c r="B492" s="38" t="s">
        <v>1987</v>
      </c>
      <c r="C492" s="38" t="s">
        <v>1278</v>
      </c>
      <c r="D492" s="38" t="s">
        <v>1971</v>
      </c>
      <c r="E492" t="s">
        <v>1972</v>
      </c>
    </row>
    <row r="493" spans="1:5" customFormat="1" ht="14.5" x14ac:dyDescent="0.35">
      <c r="A493" s="38" t="s">
        <v>1988</v>
      </c>
      <c r="B493" s="38" t="s">
        <v>1989</v>
      </c>
      <c r="C493" s="38" t="s">
        <v>1278</v>
      </c>
      <c r="D493" s="38" t="s">
        <v>1971</v>
      </c>
      <c r="E493" t="s">
        <v>1972</v>
      </c>
    </row>
    <row r="494" spans="1:5" customFormat="1" ht="14.5" x14ac:dyDescent="0.35">
      <c r="A494" s="38" t="s">
        <v>1990</v>
      </c>
      <c r="B494" s="38" t="s">
        <v>1991</v>
      </c>
      <c r="C494" s="38" t="s">
        <v>1278</v>
      </c>
      <c r="D494" s="38" t="s">
        <v>1971</v>
      </c>
      <c r="E494" t="s">
        <v>1972</v>
      </c>
    </row>
    <row r="495" spans="1:5" customFormat="1" ht="14.5" x14ac:dyDescent="0.35">
      <c r="A495" s="38" t="s">
        <v>1992</v>
      </c>
      <c r="B495" s="38" t="s">
        <v>1993</v>
      </c>
      <c r="C495" s="38" t="s">
        <v>1278</v>
      </c>
      <c r="D495" s="38" t="s">
        <v>1971</v>
      </c>
      <c r="E495" t="s">
        <v>1972</v>
      </c>
    </row>
    <row r="496" spans="1:5" customFormat="1" ht="14.5" x14ac:dyDescent="0.35">
      <c r="A496" s="38" t="s">
        <v>1994</v>
      </c>
      <c r="B496" s="38" t="s">
        <v>1995</v>
      </c>
      <c r="C496" s="38" t="s">
        <v>1278</v>
      </c>
      <c r="D496" s="38" t="s">
        <v>1971</v>
      </c>
      <c r="E496" t="s">
        <v>1972</v>
      </c>
    </row>
    <row r="497" spans="1:5" customFormat="1" ht="14.5" x14ac:dyDescent="0.35">
      <c r="A497" s="38" t="s">
        <v>1996</v>
      </c>
      <c r="B497" s="38" t="s">
        <v>1997</v>
      </c>
      <c r="C497" s="38" t="s">
        <v>1278</v>
      </c>
      <c r="D497" s="38" t="s">
        <v>1971</v>
      </c>
      <c r="E497" t="s">
        <v>1972</v>
      </c>
    </row>
    <row r="498" spans="1:5" customFormat="1" ht="14.5" x14ac:dyDescent="0.35">
      <c r="A498" s="38" t="s">
        <v>1998</v>
      </c>
      <c r="B498" s="38" t="s">
        <v>1999</v>
      </c>
      <c r="C498" s="38" t="s">
        <v>1278</v>
      </c>
      <c r="D498" s="38" t="s">
        <v>1971</v>
      </c>
      <c r="E498" t="s">
        <v>1972</v>
      </c>
    </row>
    <row r="499" spans="1:5" customFormat="1" ht="14.5" x14ac:dyDescent="0.35">
      <c r="A499" s="38" t="s">
        <v>2000</v>
      </c>
      <c r="B499" s="38" t="s">
        <v>2001</v>
      </c>
      <c r="C499" s="38" t="s">
        <v>1278</v>
      </c>
      <c r="D499" s="38" t="s">
        <v>1971</v>
      </c>
      <c r="E499" t="s">
        <v>1972</v>
      </c>
    </row>
    <row r="500" spans="1:5" customFormat="1" ht="14.5" x14ac:dyDescent="0.35">
      <c r="A500" s="38" t="s">
        <v>2002</v>
      </c>
      <c r="B500" s="38" t="s">
        <v>2003</v>
      </c>
      <c r="C500" s="38" t="s">
        <v>1278</v>
      </c>
      <c r="D500" s="38" t="s">
        <v>1971</v>
      </c>
      <c r="E500" t="s">
        <v>1972</v>
      </c>
    </row>
    <row r="501" spans="1:5" customFormat="1" ht="14.5" x14ac:dyDescent="0.35">
      <c r="A501" s="38" t="s">
        <v>2004</v>
      </c>
      <c r="B501" s="38" t="s">
        <v>2005</v>
      </c>
      <c r="C501" s="38" t="s">
        <v>1278</v>
      </c>
      <c r="D501" s="38" t="s">
        <v>1971</v>
      </c>
      <c r="E501" t="s">
        <v>1972</v>
      </c>
    </row>
    <row r="502" spans="1:5" customFormat="1" ht="14.5" x14ac:dyDescent="0.35">
      <c r="A502" s="38" t="s">
        <v>2006</v>
      </c>
      <c r="B502" s="38" t="s">
        <v>2007</v>
      </c>
      <c r="C502" s="38" t="s">
        <v>1278</v>
      </c>
      <c r="D502" s="38" t="s">
        <v>1971</v>
      </c>
      <c r="E502" t="s">
        <v>1972</v>
      </c>
    </row>
    <row r="503" spans="1:5" customFormat="1" ht="14.5" x14ac:dyDescent="0.35">
      <c r="A503" s="38" t="s">
        <v>2008</v>
      </c>
      <c r="B503" s="38" t="s">
        <v>2009</v>
      </c>
      <c r="C503" s="38" t="s">
        <v>1278</v>
      </c>
      <c r="D503" s="38" t="s">
        <v>1971</v>
      </c>
      <c r="E503" t="s">
        <v>1972</v>
      </c>
    </row>
    <row r="504" spans="1:5" customFormat="1" ht="14.5" x14ac:dyDescent="0.35">
      <c r="A504" s="38" t="s">
        <v>2010</v>
      </c>
      <c r="B504" s="38" t="s">
        <v>2011</v>
      </c>
      <c r="C504" s="38" t="s">
        <v>1278</v>
      </c>
      <c r="D504" s="38" t="s">
        <v>1971</v>
      </c>
      <c r="E504" t="s">
        <v>1972</v>
      </c>
    </row>
    <row r="505" spans="1:5" customFormat="1" ht="14.5" x14ac:dyDescent="0.35">
      <c r="A505" s="38" t="s">
        <v>2012</v>
      </c>
      <c r="B505" s="38" t="s">
        <v>2013</v>
      </c>
      <c r="C505" s="38" t="s">
        <v>1278</v>
      </c>
      <c r="D505" s="38" t="s">
        <v>1971</v>
      </c>
      <c r="E505" t="s">
        <v>1972</v>
      </c>
    </row>
    <row r="506" spans="1:5" customFormat="1" ht="14.5" x14ac:dyDescent="0.35">
      <c r="A506" s="38" t="s">
        <v>2014</v>
      </c>
      <c r="B506" s="38" t="s">
        <v>2015</v>
      </c>
      <c r="C506" s="38" t="s">
        <v>1278</v>
      </c>
      <c r="D506" s="38" t="s">
        <v>1971</v>
      </c>
      <c r="E506" t="s">
        <v>1972</v>
      </c>
    </row>
    <row r="507" spans="1:5" customFormat="1" ht="14.5" x14ac:dyDescent="0.35">
      <c r="A507" s="38" t="s">
        <v>2016</v>
      </c>
      <c r="B507" s="38" t="s">
        <v>2017</v>
      </c>
      <c r="C507" s="38" t="s">
        <v>1278</v>
      </c>
      <c r="D507" s="38" t="s">
        <v>1971</v>
      </c>
      <c r="E507" t="s">
        <v>1972</v>
      </c>
    </row>
    <row r="508" spans="1:5" customFormat="1" ht="14.5" x14ac:dyDescent="0.35">
      <c r="A508" s="38" t="s">
        <v>2018</v>
      </c>
      <c r="B508" s="38" t="s">
        <v>2019</v>
      </c>
      <c r="C508" s="38" t="s">
        <v>1278</v>
      </c>
      <c r="D508" s="38" t="s">
        <v>1971</v>
      </c>
      <c r="E508" t="s">
        <v>1972</v>
      </c>
    </row>
    <row r="509" spans="1:5" customFormat="1" ht="14.5" x14ac:dyDescent="0.35">
      <c r="A509" s="38" t="s">
        <v>2020</v>
      </c>
      <c r="B509" s="38" t="s">
        <v>12</v>
      </c>
      <c r="C509" s="38" t="s">
        <v>1278</v>
      </c>
      <c r="D509" s="38" t="s">
        <v>1971</v>
      </c>
      <c r="E509" t="s">
        <v>1972</v>
      </c>
    </row>
    <row r="510" spans="1:5" customFormat="1" ht="14.5" x14ac:dyDescent="0.35">
      <c r="A510" s="38" t="s">
        <v>2021</v>
      </c>
      <c r="B510" s="38" t="s">
        <v>2022</v>
      </c>
      <c r="C510" s="38" t="s">
        <v>1278</v>
      </c>
      <c r="D510" s="38" t="s">
        <v>1971</v>
      </c>
      <c r="E510" t="s">
        <v>1972</v>
      </c>
    </row>
    <row r="511" spans="1:5" customFormat="1" ht="14.5" x14ac:dyDescent="0.35">
      <c r="A511" s="38" t="s">
        <v>2023</v>
      </c>
      <c r="B511" s="38" t="s">
        <v>457</v>
      </c>
      <c r="C511" s="38" t="s">
        <v>1278</v>
      </c>
      <c r="D511" s="38" t="s">
        <v>1971</v>
      </c>
      <c r="E511" t="s">
        <v>1972</v>
      </c>
    </row>
    <row r="512" spans="1:5" customFormat="1" ht="14.5" x14ac:dyDescent="0.35">
      <c r="A512" s="38" t="s">
        <v>2024</v>
      </c>
      <c r="B512" s="38" t="s">
        <v>2025</v>
      </c>
      <c r="C512" s="38" t="s">
        <v>1278</v>
      </c>
      <c r="D512" s="38" t="s">
        <v>1971</v>
      </c>
      <c r="E512" t="s">
        <v>1972</v>
      </c>
    </row>
    <row r="513" spans="1:5" customFormat="1" ht="14.5" x14ac:dyDescent="0.35">
      <c r="A513" s="38" t="s">
        <v>2026</v>
      </c>
      <c r="B513" s="38" t="s">
        <v>2027</v>
      </c>
      <c r="C513" s="38" t="s">
        <v>1278</v>
      </c>
      <c r="D513" s="38" t="s">
        <v>1971</v>
      </c>
      <c r="E513" t="s">
        <v>1972</v>
      </c>
    </row>
    <row r="514" spans="1:5" customFormat="1" ht="14.5" x14ac:dyDescent="0.35">
      <c r="A514" s="38" t="s">
        <v>2028</v>
      </c>
      <c r="B514" s="38" t="s">
        <v>2029</v>
      </c>
      <c r="C514" s="38" t="s">
        <v>2030</v>
      </c>
      <c r="D514" s="38" t="s">
        <v>2031</v>
      </c>
      <c r="E514" t="s">
        <v>1972</v>
      </c>
    </row>
    <row r="515" spans="1:5" customFormat="1" ht="14.5" x14ac:dyDescent="0.35">
      <c r="A515" s="38" t="s">
        <v>2032</v>
      </c>
      <c r="B515" s="38" t="s">
        <v>2033</v>
      </c>
      <c r="C515" s="38" t="s">
        <v>2030</v>
      </c>
      <c r="D515" s="38" t="s">
        <v>2031</v>
      </c>
      <c r="E515" t="s">
        <v>1972</v>
      </c>
    </row>
    <row r="516" spans="1:5" customFormat="1" ht="14.5" x14ac:dyDescent="0.35">
      <c r="A516" s="38" t="s">
        <v>2034</v>
      </c>
      <c r="B516" s="38" t="s">
        <v>456</v>
      </c>
      <c r="C516" s="38" t="s">
        <v>2030</v>
      </c>
      <c r="D516" s="38" t="s">
        <v>2031</v>
      </c>
      <c r="E516" t="s">
        <v>1972</v>
      </c>
    </row>
    <row r="517" spans="1:5" customFormat="1" ht="14.5" x14ac:dyDescent="0.35">
      <c r="A517" s="38" t="s">
        <v>2035</v>
      </c>
      <c r="B517" s="38" t="s">
        <v>2036</v>
      </c>
      <c r="C517" s="38" t="s">
        <v>2030</v>
      </c>
      <c r="D517" s="38" t="s">
        <v>2031</v>
      </c>
      <c r="E517" t="s">
        <v>1972</v>
      </c>
    </row>
    <row r="518" spans="1:5" customFormat="1" ht="14.5" x14ac:dyDescent="0.35">
      <c r="A518" s="38" t="s">
        <v>2037</v>
      </c>
      <c r="B518" s="38" t="s">
        <v>2038</v>
      </c>
      <c r="C518" s="38" t="s">
        <v>2030</v>
      </c>
      <c r="D518" s="38" t="s">
        <v>2031</v>
      </c>
      <c r="E518" t="s">
        <v>1972</v>
      </c>
    </row>
    <row r="519" spans="1:5" customFormat="1" ht="14.5" x14ac:dyDescent="0.35">
      <c r="A519" s="38" t="s">
        <v>2039</v>
      </c>
      <c r="B519" s="38" t="s">
        <v>2040</v>
      </c>
      <c r="C519" s="38" t="s">
        <v>2030</v>
      </c>
      <c r="D519" s="38" t="s">
        <v>2031</v>
      </c>
      <c r="E519" t="s">
        <v>1972</v>
      </c>
    </row>
    <row r="520" spans="1:5" customFormat="1" ht="14.5" x14ac:dyDescent="0.35">
      <c r="A520" s="38" t="s">
        <v>2041</v>
      </c>
      <c r="B520" s="38" t="s">
        <v>2042</v>
      </c>
      <c r="C520" s="38" t="s">
        <v>2030</v>
      </c>
      <c r="D520" s="38" t="s">
        <v>2031</v>
      </c>
      <c r="E520" t="s">
        <v>1972</v>
      </c>
    </row>
    <row r="521" spans="1:5" customFormat="1" ht="14.5" x14ac:dyDescent="0.35">
      <c r="A521" s="38" t="s">
        <v>2043</v>
      </c>
      <c r="B521" s="38" t="s">
        <v>2044</v>
      </c>
      <c r="C521" s="38" t="s">
        <v>2030</v>
      </c>
      <c r="D521" s="38" t="s">
        <v>2031</v>
      </c>
      <c r="E521" t="s">
        <v>1972</v>
      </c>
    </row>
    <row r="522" spans="1:5" customFormat="1" ht="14.5" x14ac:dyDescent="0.35">
      <c r="A522" s="38" t="s">
        <v>2045</v>
      </c>
      <c r="B522" s="38" t="s">
        <v>2046</v>
      </c>
      <c r="C522" s="38" t="s">
        <v>2030</v>
      </c>
      <c r="D522" s="38" t="s">
        <v>2031</v>
      </c>
      <c r="E522" t="s">
        <v>1972</v>
      </c>
    </row>
    <row r="523" spans="1:5" customFormat="1" ht="14.5" x14ac:dyDescent="0.35">
      <c r="A523" s="38" t="s">
        <v>2047</v>
      </c>
      <c r="B523" s="38" t="s">
        <v>2048</v>
      </c>
      <c r="C523" s="38" t="s">
        <v>2030</v>
      </c>
      <c r="D523" s="38" t="s">
        <v>2031</v>
      </c>
      <c r="E523" t="s">
        <v>1972</v>
      </c>
    </row>
    <row r="524" spans="1:5" customFormat="1" ht="14.5" x14ac:dyDescent="0.35">
      <c r="A524" s="38" t="s">
        <v>2049</v>
      </c>
      <c r="B524" s="38" t="s">
        <v>2050</v>
      </c>
      <c r="C524" s="38" t="s">
        <v>2030</v>
      </c>
      <c r="D524" s="38" t="s">
        <v>2031</v>
      </c>
      <c r="E524" t="s">
        <v>1972</v>
      </c>
    </row>
    <row r="525" spans="1:5" customFormat="1" ht="14.5" x14ac:dyDescent="0.35">
      <c r="A525" s="38" t="s">
        <v>2051</v>
      </c>
      <c r="B525" s="38" t="s">
        <v>2052</v>
      </c>
      <c r="C525" s="38" t="s">
        <v>2030</v>
      </c>
      <c r="D525" s="38" t="s">
        <v>2031</v>
      </c>
      <c r="E525" t="s">
        <v>1972</v>
      </c>
    </row>
    <row r="526" spans="1:5" customFormat="1" ht="14.5" x14ac:dyDescent="0.35">
      <c r="A526" s="38" t="s">
        <v>2053</v>
      </c>
      <c r="B526" s="38" t="s">
        <v>2054</v>
      </c>
      <c r="C526" s="38" t="s">
        <v>2030</v>
      </c>
      <c r="D526" s="38" t="s">
        <v>2031</v>
      </c>
      <c r="E526" t="s">
        <v>1972</v>
      </c>
    </row>
    <row r="527" spans="1:5" customFormat="1" ht="14.5" x14ac:dyDescent="0.35">
      <c r="A527" s="38" t="s">
        <v>2055</v>
      </c>
      <c r="B527" s="38" t="s">
        <v>2056</v>
      </c>
      <c r="C527" s="38" t="s">
        <v>2030</v>
      </c>
      <c r="D527" s="38" t="s">
        <v>2031</v>
      </c>
      <c r="E527" t="s">
        <v>1972</v>
      </c>
    </row>
    <row r="528" spans="1:5" customFormat="1" ht="14.5" x14ac:dyDescent="0.35">
      <c r="A528" s="38" t="s">
        <v>2057</v>
      </c>
      <c r="B528" s="38" t="s">
        <v>2058</v>
      </c>
      <c r="C528" s="38" t="s">
        <v>2030</v>
      </c>
      <c r="D528" s="38" t="s">
        <v>2031</v>
      </c>
      <c r="E528" t="s">
        <v>1972</v>
      </c>
    </row>
    <row r="529" spans="1:5" customFormat="1" ht="14.5" x14ac:dyDescent="0.35">
      <c r="A529" s="38" t="s">
        <v>2059</v>
      </c>
      <c r="B529" s="38" t="s">
        <v>2060</v>
      </c>
      <c r="C529" s="38" t="s">
        <v>2030</v>
      </c>
      <c r="D529" s="38" t="s">
        <v>2031</v>
      </c>
      <c r="E529" t="s">
        <v>1972</v>
      </c>
    </row>
    <row r="530" spans="1:5" customFormat="1" ht="14.5" x14ac:dyDescent="0.35">
      <c r="A530" s="38" t="s">
        <v>2061</v>
      </c>
      <c r="B530" s="38" t="s">
        <v>2062</v>
      </c>
      <c r="C530" s="38" t="s">
        <v>2030</v>
      </c>
      <c r="D530" s="38" t="s">
        <v>2031</v>
      </c>
      <c r="E530" t="s">
        <v>1972</v>
      </c>
    </row>
    <row r="531" spans="1:5" customFormat="1" ht="14.5" x14ac:dyDescent="0.35">
      <c r="A531" s="38" t="s">
        <v>2063</v>
      </c>
      <c r="B531" s="38" t="s">
        <v>2064</v>
      </c>
      <c r="C531" s="38" t="s">
        <v>2030</v>
      </c>
      <c r="D531" s="38" t="s">
        <v>2031</v>
      </c>
      <c r="E531" t="s">
        <v>1972</v>
      </c>
    </row>
    <row r="532" spans="1:5" customFormat="1" ht="14.5" x14ac:dyDescent="0.35">
      <c r="A532" s="38" t="s">
        <v>2065</v>
      </c>
      <c r="B532" s="38" t="s">
        <v>2066</v>
      </c>
      <c r="C532" s="38" t="s">
        <v>2030</v>
      </c>
      <c r="D532" s="38" t="s">
        <v>2031</v>
      </c>
      <c r="E532" t="s">
        <v>1972</v>
      </c>
    </row>
    <row r="533" spans="1:5" customFormat="1" ht="14.5" x14ac:dyDescent="0.35">
      <c r="A533" s="38" t="s">
        <v>2067</v>
      </c>
      <c r="B533" s="38" t="s">
        <v>2068</v>
      </c>
      <c r="C533" s="38" t="s">
        <v>2030</v>
      </c>
      <c r="D533" s="38" t="s">
        <v>2031</v>
      </c>
      <c r="E533" t="s">
        <v>1972</v>
      </c>
    </row>
    <row r="534" spans="1:5" customFormat="1" ht="14.5" x14ac:dyDescent="0.35">
      <c r="A534" s="38" t="s">
        <v>2069</v>
      </c>
      <c r="B534" s="38" t="s">
        <v>2070</v>
      </c>
      <c r="C534" s="38" t="s">
        <v>2030</v>
      </c>
      <c r="D534" s="38" t="s">
        <v>2031</v>
      </c>
      <c r="E534" t="s">
        <v>1972</v>
      </c>
    </row>
    <row r="535" spans="1:5" customFormat="1" ht="14.5" x14ac:dyDescent="0.35">
      <c r="A535" s="38" t="s">
        <v>2071</v>
      </c>
      <c r="B535" s="38" t="s">
        <v>2022</v>
      </c>
      <c r="C535" s="38" t="s">
        <v>2030</v>
      </c>
      <c r="D535" s="38" t="s">
        <v>2031</v>
      </c>
      <c r="E535" t="s">
        <v>1972</v>
      </c>
    </row>
    <row r="536" spans="1:5" customFormat="1" ht="14.5" x14ac:dyDescent="0.35">
      <c r="A536" s="38" t="s">
        <v>2072</v>
      </c>
      <c r="B536" s="38" t="s">
        <v>458</v>
      </c>
      <c r="C536" s="38" t="s">
        <v>2030</v>
      </c>
      <c r="D536" s="38" t="s">
        <v>2031</v>
      </c>
      <c r="E536" t="s">
        <v>1972</v>
      </c>
    </row>
    <row r="537" spans="1:5" customFormat="1" ht="14.5" x14ac:dyDescent="0.35">
      <c r="A537" s="38" t="s">
        <v>2073</v>
      </c>
      <c r="B537" s="38" t="s">
        <v>2074</v>
      </c>
      <c r="C537" s="38" t="s">
        <v>2030</v>
      </c>
      <c r="D537" s="38" t="s">
        <v>2031</v>
      </c>
      <c r="E537" t="s">
        <v>1972</v>
      </c>
    </row>
    <row r="538" spans="1:5" customFormat="1" ht="14.5" x14ac:dyDescent="0.35">
      <c r="A538" s="38" t="s">
        <v>2075</v>
      </c>
      <c r="B538" s="38" t="s">
        <v>2076</v>
      </c>
      <c r="C538" s="38" t="s">
        <v>2030</v>
      </c>
      <c r="D538" s="38" t="s">
        <v>2031</v>
      </c>
      <c r="E538" t="s">
        <v>1972</v>
      </c>
    </row>
    <row r="539" spans="1:5" customFormat="1" ht="14.5" x14ac:dyDescent="0.35">
      <c r="A539" s="38" t="s">
        <v>2077</v>
      </c>
      <c r="B539" s="38" t="s">
        <v>459</v>
      </c>
      <c r="C539" s="38" t="s">
        <v>2078</v>
      </c>
      <c r="D539" s="38" t="s">
        <v>2079</v>
      </c>
      <c r="E539" t="s">
        <v>2079</v>
      </c>
    </row>
    <row r="540" spans="1:5" customFormat="1" ht="14.5" x14ac:dyDescent="0.35">
      <c r="A540" s="38" t="s">
        <v>2080</v>
      </c>
      <c r="B540" s="38" t="s">
        <v>1209</v>
      </c>
      <c r="C540" s="38" t="s">
        <v>2078</v>
      </c>
      <c r="D540" s="38" t="s">
        <v>2079</v>
      </c>
      <c r="E540" t="s">
        <v>2079</v>
      </c>
    </row>
    <row r="541" spans="1:5" customFormat="1" ht="14.5" x14ac:dyDescent="0.35">
      <c r="A541" s="38" t="s">
        <v>2081</v>
      </c>
      <c r="B541" s="38" t="s">
        <v>2082</v>
      </c>
      <c r="C541" s="38" t="s">
        <v>2078</v>
      </c>
      <c r="D541" s="38" t="s">
        <v>2079</v>
      </c>
      <c r="E541" t="s">
        <v>2079</v>
      </c>
    </row>
    <row r="542" spans="1:5" customFormat="1" ht="14.5" x14ac:dyDescent="0.35">
      <c r="A542" s="38" t="s">
        <v>2811</v>
      </c>
      <c r="B542" s="38" t="s">
        <v>1277</v>
      </c>
      <c r="C542" s="38" t="s">
        <v>2083</v>
      </c>
      <c r="D542" s="38" t="s">
        <v>2084</v>
      </c>
      <c r="E542" t="s">
        <v>2084</v>
      </c>
    </row>
    <row r="543" spans="1:5" customFormat="1" ht="14.5" x14ac:dyDescent="0.35">
      <c r="A543" s="38" t="s">
        <v>2085</v>
      </c>
      <c r="B543" s="38" t="s">
        <v>460</v>
      </c>
      <c r="C543" s="38" t="s">
        <v>2083</v>
      </c>
      <c r="D543" s="38" t="s">
        <v>2084</v>
      </c>
      <c r="E543" t="s">
        <v>2084</v>
      </c>
    </row>
    <row r="544" spans="1:5" customFormat="1" ht="14.5" x14ac:dyDescent="0.35">
      <c r="A544" s="38" t="s">
        <v>2086</v>
      </c>
      <c r="B544" s="38" t="s">
        <v>38</v>
      </c>
      <c r="C544" s="38" t="s">
        <v>2083</v>
      </c>
      <c r="D544" s="38" t="s">
        <v>2084</v>
      </c>
      <c r="E544" t="s">
        <v>2084</v>
      </c>
    </row>
    <row r="545" spans="1:5" customFormat="1" ht="14.5" x14ac:dyDescent="0.35">
      <c r="A545" s="38" t="s">
        <v>2087</v>
      </c>
      <c r="B545" s="38" t="s">
        <v>461</v>
      </c>
      <c r="C545" s="38" t="s">
        <v>2088</v>
      </c>
      <c r="D545" s="38" t="s">
        <v>2089</v>
      </c>
      <c r="E545" t="s">
        <v>2090</v>
      </c>
    </row>
    <row r="546" spans="1:5" customFormat="1" ht="14.5" x14ac:dyDescent="0.35">
      <c r="A546" s="38" t="s">
        <v>2091</v>
      </c>
      <c r="B546" s="38" t="s">
        <v>462</v>
      </c>
      <c r="C546" s="38" t="s">
        <v>2088</v>
      </c>
      <c r="D546" s="38" t="s">
        <v>2089</v>
      </c>
      <c r="E546" t="s">
        <v>2090</v>
      </c>
    </row>
    <row r="547" spans="1:5" customFormat="1" ht="14.5" x14ac:dyDescent="0.35">
      <c r="A547" s="38" t="s">
        <v>2092</v>
      </c>
      <c r="B547" s="38" t="s">
        <v>463</v>
      </c>
      <c r="C547" s="38" t="s">
        <v>2093</v>
      </c>
      <c r="D547" s="38" t="s">
        <v>2094</v>
      </c>
      <c r="E547" t="s">
        <v>2090</v>
      </c>
    </row>
    <row r="548" spans="1:5" customFormat="1" ht="14.5" x14ac:dyDescent="0.35">
      <c r="A548" s="38" t="s">
        <v>2095</v>
      </c>
      <c r="B548" s="38" t="s">
        <v>464</v>
      </c>
      <c r="C548" s="38" t="s">
        <v>2093</v>
      </c>
      <c r="D548" s="38" t="s">
        <v>2094</v>
      </c>
      <c r="E548" t="s">
        <v>2090</v>
      </c>
    </row>
    <row r="549" spans="1:5" customFormat="1" ht="14.5" x14ac:dyDescent="0.35">
      <c r="A549" s="38" t="s">
        <v>2096</v>
      </c>
      <c r="B549" s="38" t="s">
        <v>465</v>
      </c>
      <c r="C549" s="38" t="s">
        <v>2093</v>
      </c>
      <c r="D549" s="38" t="s">
        <v>2094</v>
      </c>
      <c r="E549" t="s">
        <v>2090</v>
      </c>
    </row>
    <row r="550" spans="1:5" customFormat="1" ht="14.5" x14ac:dyDescent="0.35">
      <c r="A550" s="38" t="s">
        <v>2097</v>
      </c>
      <c r="B550" s="38" t="s">
        <v>466</v>
      </c>
      <c r="C550" s="38" t="s">
        <v>2098</v>
      </c>
      <c r="D550" s="38" t="s">
        <v>2099</v>
      </c>
      <c r="E550" t="s">
        <v>2090</v>
      </c>
    </row>
    <row r="551" spans="1:5" customFormat="1" ht="14.5" x14ac:dyDescent="0.35">
      <c r="A551" s="38" t="s">
        <v>2100</v>
      </c>
      <c r="B551" s="38" t="s">
        <v>1226</v>
      </c>
      <c r="C551" s="38" t="s">
        <v>2101</v>
      </c>
      <c r="D551" s="38" t="s">
        <v>2102</v>
      </c>
      <c r="E551" t="s">
        <v>2090</v>
      </c>
    </row>
    <row r="552" spans="1:5" customFormat="1" ht="14.5" x14ac:dyDescent="0.35">
      <c r="A552" s="38" t="s">
        <v>2103</v>
      </c>
      <c r="B552" s="38" t="s">
        <v>467</v>
      </c>
      <c r="C552" s="38" t="s">
        <v>2101</v>
      </c>
      <c r="D552" s="38" t="s">
        <v>2102</v>
      </c>
      <c r="E552" t="s">
        <v>2090</v>
      </c>
    </row>
    <row r="553" spans="1:5" customFormat="1" ht="14.5" x14ac:dyDescent="0.35">
      <c r="A553" s="38" t="s">
        <v>2104</v>
      </c>
      <c r="B553" s="38" t="s">
        <v>468</v>
      </c>
      <c r="C553" s="38" t="s">
        <v>2105</v>
      </c>
      <c r="D553" s="38" t="s">
        <v>2106</v>
      </c>
      <c r="E553" t="s">
        <v>2090</v>
      </c>
    </row>
    <row r="554" spans="1:5" customFormat="1" ht="14.5" x14ac:dyDescent="0.35">
      <c r="A554" s="38" t="s">
        <v>2107</v>
      </c>
      <c r="B554" s="38" t="s">
        <v>469</v>
      </c>
      <c r="C554" s="38" t="s">
        <v>2108</v>
      </c>
      <c r="D554" s="38" t="s">
        <v>2109</v>
      </c>
      <c r="E554" t="s">
        <v>2090</v>
      </c>
    </row>
    <row r="555" spans="1:5" customFormat="1" ht="14.5" x14ac:dyDescent="0.35">
      <c r="A555" s="38" t="s">
        <v>2110</v>
      </c>
      <c r="B555" s="38" t="s">
        <v>470</v>
      </c>
      <c r="C555" s="38" t="s">
        <v>2111</v>
      </c>
      <c r="D555" s="38" t="s">
        <v>2112</v>
      </c>
      <c r="E555" t="s">
        <v>2090</v>
      </c>
    </row>
    <row r="556" spans="1:5" customFormat="1" ht="14.5" x14ac:dyDescent="0.35">
      <c r="A556" s="38" t="s">
        <v>2113</v>
      </c>
      <c r="B556" s="38" t="s">
        <v>471</v>
      </c>
      <c r="C556" s="38" t="s">
        <v>2114</v>
      </c>
      <c r="D556" s="38" t="s">
        <v>2115</v>
      </c>
      <c r="E556" t="s">
        <v>2090</v>
      </c>
    </row>
    <row r="557" spans="1:5" customFormat="1" ht="14.5" x14ac:dyDescent="0.35">
      <c r="A557" s="38" t="s">
        <v>2116</v>
      </c>
      <c r="B557" s="38" t="s">
        <v>472</v>
      </c>
      <c r="C557" s="38" t="s">
        <v>2117</v>
      </c>
      <c r="D557" s="38" t="s">
        <v>2118</v>
      </c>
      <c r="E557" t="s">
        <v>2090</v>
      </c>
    </row>
    <row r="558" spans="1:5" customFormat="1" ht="14.5" x14ac:dyDescent="0.35">
      <c r="A558" s="38" t="s">
        <v>2119</v>
      </c>
      <c r="B558" s="38" t="s">
        <v>473</v>
      </c>
      <c r="C558" s="38" t="s">
        <v>2117</v>
      </c>
      <c r="D558" s="38" t="s">
        <v>2118</v>
      </c>
      <c r="E558" t="s">
        <v>2090</v>
      </c>
    </row>
    <row r="559" spans="1:5" customFormat="1" ht="14.5" x14ac:dyDescent="0.35">
      <c r="A559" s="38" t="s">
        <v>2120</v>
      </c>
      <c r="B559" s="38" t="s">
        <v>474</v>
      </c>
      <c r="C559" s="38" t="s">
        <v>2117</v>
      </c>
      <c r="D559" s="38" t="s">
        <v>2118</v>
      </c>
      <c r="E559" t="s">
        <v>2090</v>
      </c>
    </row>
    <row r="560" spans="1:5" customFormat="1" ht="14.5" x14ac:dyDescent="0.35">
      <c r="A560" s="38" t="s">
        <v>2121</v>
      </c>
      <c r="B560" s="38" t="s">
        <v>475</v>
      </c>
      <c r="C560" s="38" t="s">
        <v>2117</v>
      </c>
      <c r="D560" s="38" t="s">
        <v>2118</v>
      </c>
      <c r="E560" t="s">
        <v>2090</v>
      </c>
    </row>
    <row r="561" spans="1:5" customFormat="1" ht="14.5" x14ac:dyDescent="0.35">
      <c r="A561" s="38" t="s">
        <v>2122</v>
      </c>
      <c r="B561" s="38" t="s">
        <v>476</v>
      </c>
      <c r="C561" s="38" t="s">
        <v>2117</v>
      </c>
      <c r="D561" s="38" t="s">
        <v>2118</v>
      </c>
      <c r="E561" t="s">
        <v>2090</v>
      </c>
    </row>
    <row r="562" spans="1:5" customFormat="1" ht="14.5" x14ac:dyDescent="0.35">
      <c r="A562" s="38" t="s">
        <v>2123</v>
      </c>
      <c r="B562" s="38" t="s">
        <v>477</v>
      </c>
      <c r="C562" s="38" t="s">
        <v>2117</v>
      </c>
      <c r="D562" s="38" t="s">
        <v>2118</v>
      </c>
      <c r="E562" t="s">
        <v>2090</v>
      </c>
    </row>
    <row r="563" spans="1:5" customFormat="1" ht="14.5" x14ac:dyDescent="0.35">
      <c r="A563" s="38" t="s">
        <v>2124</v>
      </c>
      <c r="B563" s="38" t="s">
        <v>478</v>
      </c>
      <c r="C563" s="38" t="s">
        <v>2117</v>
      </c>
      <c r="D563" s="38" t="s">
        <v>2118</v>
      </c>
      <c r="E563" t="s">
        <v>2090</v>
      </c>
    </row>
    <row r="564" spans="1:5" customFormat="1" ht="14.5" x14ac:dyDescent="0.35">
      <c r="A564" s="38" t="s">
        <v>2125</v>
      </c>
      <c r="B564" s="38" t="s">
        <v>479</v>
      </c>
      <c r="C564" s="38" t="s">
        <v>2117</v>
      </c>
      <c r="D564" s="38" t="s">
        <v>2118</v>
      </c>
      <c r="E564" t="s">
        <v>2090</v>
      </c>
    </row>
    <row r="565" spans="1:5" customFormat="1" ht="14.5" x14ac:dyDescent="0.35">
      <c r="A565" s="38" t="s">
        <v>2126</v>
      </c>
      <c r="B565" s="38" t="s">
        <v>480</v>
      </c>
      <c r="C565" s="38" t="s">
        <v>2117</v>
      </c>
      <c r="D565" s="38" t="s">
        <v>2118</v>
      </c>
      <c r="E565" t="s">
        <v>2090</v>
      </c>
    </row>
    <row r="566" spans="1:5" customFormat="1" ht="14.5" x14ac:dyDescent="0.35">
      <c r="A566" s="38" t="s">
        <v>2127</v>
      </c>
      <c r="B566" s="38" t="s">
        <v>481</v>
      </c>
      <c r="C566" s="38" t="s">
        <v>2117</v>
      </c>
      <c r="D566" s="38" t="s">
        <v>2118</v>
      </c>
      <c r="E566" t="s">
        <v>2090</v>
      </c>
    </row>
    <row r="567" spans="1:5" customFormat="1" ht="14.5" x14ac:dyDescent="0.35">
      <c r="A567" s="38" t="s">
        <v>2128</v>
      </c>
      <c r="B567" s="38" t="s">
        <v>482</v>
      </c>
      <c r="C567" s="38" t="s">
        <v>2117</v>
      </c>
      <c r="D567" s="38" t="s">
        <v>2118</v>
      </c>
      <c r="E567" t="s">
        <v>2090</v>
      </c>
    </row>
    <row r="568" spans="1:5" customFormat="1" ht="14.5" x14ac:dyDescent="0.35">
      <c r="A568" s="38" t="s">
        <v>2129</v>
      </c>
      <c r="B568" s="38" t="s">
        <v>483</v>
      </c>
      <c r="C568" s="38" t="s">
        <v>2117</v>
      </c>
      <c r="D568" s="38" t="s">
        <v>2118</v>
      </c>
      <c r="E568" t="s">
        <v>2090</v>
      </c>
    </row>
    <row r="569" spans="1:5" customFormat="1" ht="14.5" x14ac:dyDescent="0.35">
      <c r="A569" s="38" t="s">
        <v>2130</v>
      </c>
      <c r="B569" s="38" t="s">
        <v>484</v>
      </c>
      <c r="C569" s="38" t="s">
        <v>2117</v>
      </c>
      <c r="D569" s="38" t="s">
        <v>2118</v>
      </c>
      <c r="E569" t="s">
        <v>2090</v>
      </c>
    </row>
    <row r="570" spans="1:5" customFormat="1" ht="14.5" x14ac:dyDescent="0.35">
      <c r="A570" s="38" t="s">
        <v>2131</v>
      </c>
      <c r="B570" s="38" t="s">
        <v>485</v>
      </c>
      <c r="C570" s="38" t="s">
        <v>2117</v>
      </c>
      <c r="D570" s="38" t="s">
        <v>2118</v>
      </c>
      <c r="E570" t="s">
        <v>2090</v>
      </c>
    </row>
    <row r="571" spans="1:5" customFormat="1" ht="14.5" x14ac:dyDescent="0.35">
      <c r="A571" s="38" t="s">
        <v>2132</v>
      </c>
      <c r="B571" s="38" t="s">
        <v>486</v>
      </c>
      <c r="C571" s="38" t="s">
        <v>2117</v>
      </c>
      <c r="D571" s="38" t="s">
        <v>2118</v>
      </c>
      <c r="E571" t="s">
        <v>2090</v>
      </c>
    </row>
    <row r="572" spans="1:5" customFormat="1" ht="14.5" x14ac:dyDescent="0.35">
      <c r="A572" s="38" t="s">
        <v>2133</v>
      </c>
      <c r="B572" s="38" t="s">
        <v>487</v>
      </c>
      <c r="C572" s="38" t="s">
        <v>2117</v>
      </c>
      <c r="D572" s="38" t="s">
        <v>2118</v>
      </c>
      <c r="E572" t="s">
        <v>2090</v>
      </c>
    </row>
    <row r="573" spans="1:5" customFormat="1" ht="14.5" x14ac:dyDescent="0.35">
      <c r="A573" s="38" t="s">
        <v>2134</v>
      </c>
      <c r="B573" s="38" t="s">
        <v>1227</v>
      </c>
      <c r="C573" s="38" t="s">
        <v>2117</v>
      </c>
      <c r="D573" s="38" t="s">
        <v>2118</v>
      </c>
      <c r="E573" t="s">
        <v>2090</v>
      </c>
    </row>
    <row r="574" spans="1:5" customFormat="1" ht="14.5" x14ac:dyDescent="0.35">
      <c r="A574" s="38" t="s">
        <v>2135</v>
      </c>
      <c r="B574" s="38" t="s">
        <v>1228</v>
      </c>
      <c r="C574" s="38" t="s">
        <v>2117</v>
      </c>
      <c r="D574" s="38" t="s">
        <v>2118</v>
      </c>
      <c r="E574" t="s">
        <v>2090</v>
      </c>
    </row>
    <row r="575" spans="1:5" customFormat="1" ht="14.5" x14ac:dyDescent="0.35">
      <c r="A575" s="38" t="s">
        <v>2136</v>
      </c>
      <c r="B575" s="38" t="s">
        <v>1229</v>
      </c>
      <c r="C575" s="38" t="s">
        <v>2117</v>
      </c>
      <c r="D575" s="38" t="s">
        <v>2118</v>
      </c>
      <c r="E575" t="s">
        <v>2090</v>
      </c>
    </row>
    <row r="576" spans="1:5" customFormat="1" ht="14.5" x14ac:dyDescent="0.35">
      <c r="A576" s="38" t="s">
        <v>2137</v>
      </c>
      <c r="B576" s="38" t="s">
        <v>1230</v>
      </c>
      <c r="C576" s="38" t="s">
        <v>2117</v>
      </c>
      <c r="D576" s="38" t="s">
        <v>2118</v>
      </c>
      <c r="E576" t="s">
        <v>2090</v>
      </c>
    </row>
    <row r="577" spans="1:5" customFormat="1" ht="14.5" x14ac:dyDescent="0.35">
      <c r="A577" s="38" t="s">
        <v>2138</v>
      </c>
      <c r="B577" s="38" t="s">
        <v>488</v>
      </c>
      <c r="C577" s="38" t="s">
        <v>2117</v>
      </c>
      <c r="D577" s="38" t="s">
        <v>2118</v>
      </c>
      <c r="E577" t="s">
        <v>2090</v>
      </c>
    </row>
    <row r="578" spans="1:5" customFormat="1" ht="14.5" x14ac:dyDescent="0.35">
      <c r="A578" s="38" t="s">
        <v>2139</v>
      </c>
      <c r="B578" s="38" t="s">
        <v>489</v>
      </c>
      <c r="C578" s="38" t="s">
        <v>2117</v>
      </c>
      <c r="D578" s="38" t="s">
        <v>2118</v>
      </c>
      <c r="E578" t="s">
        <v>2090</v>
      </c>
    </row>
    <row r="579" spans="1:5" customFormat="1" ht="14.5" x14ac:dyDescent="0.35">
      <c r="A579" s="38" t="s">
        <v>2140</v>
      </c>
      <c r="B579" s="38" t="s">
        <v>1231</v>
      </c>
      <c r="C579" s="38" t="s">
        <v>2117</v>
      </c>
      <c r="D579" s="38" t="s">
        <v>2118</v>
      </c>
      <c r="E579" t="s">
        <v>2090</v>
      </c>
    </row>
    <row r="580" spans="1:5" customFormat="1" ht="14.5" x14ac:dyDescent="0.35">
      <c r="A580" s="38" t="s">
        <v>2141</v>
      </c>
      <c r="B580" s="38" t="s">
        <v>490</v>
      </c>
      <c r="C580" s="38" t="s">
        <v>2117</v>
      </c>
      <c r="D580" s="38" t="s">
        <v>2118</v>
      </c>
      <c r="E580" t="s">
        <v>2090</v>
      </c>
    </row>
    <row r="581" spans="1:5" customFormat="1" ht="14.5" x14ac:dyDescent="0.35">
      <c r="A581" s="38" t="s">
        <v>2142</v>
      </c>
      <c r="B581" s="38" t="s">
        <v>491</v>
      </c>
      <c r="C581" s="38" t="s">
        <v>2117</v>
      </c>
      <c r="D581" s="38" t="s">
        <v>2118</v>
      </c>
      <c r="E581" t="s">
        <v>2090</v>
      </c>
    </row>
    <row r="582" spans="1:5" customFormat="1" ht="14.5" x14ac:dyDescent="0.35">
      <c r="A582" s="38" t="s">
        <v>2143</v>
      </c>
      <c r="B582" s="38" t="s">
        <v>2144</v>
      </c>
      <c r="C582" s="38" t="s">
        <v>2117</v>
      </c>
      <c r="D582" s="38" t="s">
        <v>2118</v>
      </c>
      <c r="E582" t="s">
        <v>2090</v>
      </c>
    </row>
    <row r="583" spans="1:5" customFormat="1" ht="14.5" x14ac:dyDescent="0.35">
      <c r="A583" s="38" t="s">
        <v>2145</v>
      </c>
      <c r="B583" s="38" t="s">
        <v>492</v>
      </c>
      <c r="C583" s="38" t="s">
        <v>2117</v>
      </c>
      <c r="D583" s="38" t="s">
        <v>2118</v>
      </c>
      <c r="E583" t="s">
        <v>2090</v>
      </c>
    </row>
    <row r="584" spans="1:5" customFormat="1" ht="14.5" x14ac:dyDescent="0.35">
      <c r="A584" s="38" t="s">
        <v>2146</v>
      </c>
      <c r="B584" s="38" t="s">
        <v>2147</v>
      </c>
      <c r="C584" s="38" t="s">
        <v>2117</v>
      </c>
      <c r="D584" s="38" t="s">
        <v>2118</v>
      </c>
      <c r="E584" t="s">
        <v>2090</v>
      </c>
    </row>
    <row r="585" spans="1:5" customFormat="1" ht="14.5" x14ac:dyDescent="0.35">
      <c r="A585" s="38" t="s">
        <v>2148</v>
      </c>
      <c r="B585" s="38" t="s">
        <v>493</v>
      </c>
      <c r="C585" s="38" t="s">
        <v>2117</v>
      </c>
      <c r="D585" s="38" t="s">
        <v>2118</v>
      </c>
      <c r="E585" t="s">
        <v>2090</v>
      </c>
    </row>
    <row r="586" spans="1:5" customFormat="1" ht="14.5" x14ac:dyDescent="0.35">
      <c r="A586" s="38" t="s">
        <v>2149</v>
      </c>
      <c r="B586" s="38" t="s">
        <v>494</v>
      </c>
      <c r="C586" s="38" t="s">
        <v>2117</v>
      </c>
      <c r="D586" s="38" t="s">
        <v>2118</v>
      </c>
      <c r="E586" t="s">
        <v>2090</v>
      </c>
    </row>
    <row r="587" spans="1:5" customFormat="1" ht="14.5" x14ac:dyDescent="0.35">
      <c r="A587" s="38" t="s">
        <v>2150</v>
      </c>
      <c r="B587" s="38" t="s">
        <v>495</v>
      </c>
      <c r="C587" s="38" t="s">
        <v>2117</v>
      </c>
      <c r="D587" s="38" t="s">
        <v>2118</v>
      </c>
      <c r="E587" t="s">
        <v>2090</v>
      </c>
    </row>
    <row r="588" spans="1:5" customFormat="1" ht="14.5" x14ac:dyDescent="0.35">
      <c r="A588" s="38" t="s">
        <v>2151</v>
      </c>
      <c r="B588" s="38" t="s">
        <v>496</v>
      </c>
      <c r="C588" s="38" t="s">
        <v>2117</v>
      </c>
      <c r="D588" s="38" t="s">
        <v>2118</v>
      </c>
      <c r="E588" t="s">
        <v>2090</v>
      </c>
    </row>
    <row r="589" spans="1:5" customFormat="1" ht="14.5" x14ac:dyDescent="0.35">
      <c r="A589" s="38" t="s">
        <v>2152</v>
      </c>
      <c r="B589" s="38" t="s">
        <v>497</v>
      </c>
      <c r="C589" s="38" t="s">
        <v>2117</v>
      </c>
      <c r="D589" s="38" t="s">
        <v>2118</v>
      </c>
      <c r="E589" t="s">
        <v>2090</v>
      </c>
    </row>
    <row r="590" spans="1:5" customFormat="1" ht="14.5" x14ac:dyDescent="0.35">
      <c r="A590" s="38" t="s">
        <v>2153</v>
      </c>
      <c r="B590" s="38" t="s">
        <v>1232</v>
      </c>
      <c r="C590" s="38" t="s">
        <v>2117</v>
      </c>
      <c r="D590" s="38" t="s">
        <v>2118</v>
      </c>
      <c r="E590" t="s">
        <v>2090</v>
      </c>
    </row>
    <row r="591" spans="1:5" customFormat="1" ht="14.5" x14ac:dyDescent="0.35">
      <c r="A591" s="38" t="s">
        <v>2154</v>
      </c>
      <c r="B591" s="38" t="s">
        <v>498</v>
      </c>
      <c r="C591" s="38" t="s">
        <v>2117</v>
      </c>
      <c r="D591" s="38" t="s">
        <v>2118</v>
      </c>
      <c r="E591" t="s">
        <v>2090</v>
      </c>
    </row>
    <row r="592" spans="1:5" customFormat="1" ht="14.5" x14ac:dyDescent="0.35">
      <c r="A592" s="38" t="s">
        <v>2155</v>
      </c>
      <c r="B592" s="38" t="s">
        <v>499</v>
      </c>
      <c r="C592" s="38" t="s">
        <v>2156</v>
      </c>
      <c r="D592" s="38" t="s">
        <v>2157</v>
      </c>
      <c r="E592" t="s">
        <v>2157</v>
      </c>
    </row>
    <row r="593" spans="1:5" customFormat="1" ht="14.5" x14ac:dyDescent="0.35">
      <c r="A593" s="38" t="s">
        <v>2158</v>
      </c>
      <c r="B593" s="38" t="s">
        <v>500</v>
      </c>
      <c r="C593" s="38" t="s">
        <v>2156</v>
      </c>
      <c r="D593" s="38" t="s">
        <v>2157</v>
      </c>
      <c r="E593" t="s">
        <v>2157</v>
      </c>
    </row>
    <row r="594" spans="1:5" customFormat="1" ht="14.5" x14ac:dyDescent="0.35">
      <c r="A594" s="38" t="s">
        <v>2159</v>
      </c>
      <c r="B594" s="38" t="s">
        <v>501</v>
      </c>
      <c r="C594" s="38" t="s">
        <v>2160</v>
      </c>
      <c r="D594" s="38" t="s">
        <v>2161</v>
      </c>
      <c r="E594" t="s">
        <v>2157</v>
      </c>
    </row>
    <row r="595" spans="1:5" customFormat="1" ht="14.5" x14ac:dyDescent="0.35">
      <c r="A595" s="38" t="s">
        <v>2162</v>
      </c>
      <c r="B595" s="38" t="s">
        <v>502</v>
      </c>
      <c r="C595" s="38" t="s">
        <v>2163</v>
      </c>
      <c r="D595" s="38" t="s">
        <v>2164</v>
      </c>
      <c r="E595" t="s">
        <v>2164</v>
      </c>
    </row>
    <row r="596" spans="1:5" customFormat="1" ht="14.5" x14ac:dyDescent="0.35">
      <c r="A596" s="38" t="s">
        <v>2165</v>
      </c>
      <c r="B596" s="38" t="s">
        <v>2166</v>
      </c>
      <c r="C596" s="38" t="s">
        <v>2163</v>
      </c>
      <c r="D596" s="38" t="s">
        <v>2164</v>
      </c>
      <c r="E596" t="s">
        <v>2164</v>
      </c>
    </row>
    <row r="597" spans="1:5" customFormat="1" ht="14.5" x14ac:dyDescent="0.35">
      <c r="A597" s="38" t="s">
        <v>2167</v>
      </c>
      <c r="B597" s="38" t="s">
        <v>2168</v>
      </c>
      <c r="C597" s="38" t="s">
        <v>2163</v>
      </c>
      <c r="D597" s="38" t="s">
        <v>2164</v>
      </c>
      <c r="E597" t="s">
        <v>2164</v>
      </c>
    </row>
    <row r="598" spans="1:5" customFormat="1" ht="14.5" x14ac:dyDescent="0.35">
      <c r="A598" s="38" t="s">
        <v>2169</v>
      </c>
      <c r="B598" s="38" t="s">
        <v>503</v>
      </c>
      <c r="C598" s="38" t="s">
        <v>2170</v>
      </c>
      <c r="D598" s="38" t="s">
        <v>2171</v>
      </c>
      <c r="E598" t="s">
        <v>2164</v>
      </c>
    </row>
    <row r="599" spans="1:5" customFormat="1" ht="14.5" x14ac:dyDescent="0.35">
      <c r="A599" s="38" t="s">
        <v>2172</v>
      </c>
      <c r="B599" s="38" t="s">
        <v>504</v>
      </c>
      <c r="C599" s="38" t="s">
        <v>2173</v>
      </c>
      <c r="D599" s="38" t="s">
        <v>2174</v>
      </c>
      <c r="E599" t="s">
        <v>2174</v>
      </c>
    </row>
    <row r="600" spans="1:5" customFormat="1" ht="14.5" x14ac:dyDescent="0.35">
      <c r="A600" s="38" t="s">
        <v>2175</v>
      </c>
      <c r="B600" s="38" t="s">
        <v>505</v>
      </c>
      <c r="C600" s="38" t="s">
        <v>2173</v>
      </c>
      <c r="D600" s="38" t="s">
        <v>2174</v>
      </c>
      <c r="E600" t="s">
        <v>2174</v>
      </c>
    </row>
    <row r="601" spans="1:5" customFormat="1" ht="14.5" x14ac:dyDescent="0.35">
      <c r="A601" s="38" t="s">
        <v>2176</v>
      </c>
      <c r="B601" s="38" t="s">
        <v>506</v>
      </c>
      <c r="C601" s="38" t="s">
        <v>2173</v>
      </c>
      <c r="D601" s="38" t="s">
        <v>2174</v>
      </c>
      <c r="E601" t="s">
        <v>2174</v>
      </c>
    </row>
    <row r="602" spans="1:5" customFormat="1" ht="14.5" x14ac:dyDescent="0.35">
      <c r="A602" s="38" t="s">
        <v>2177</v>
      </c>
      <c r="B602" s="38" t="s">
        <v>507</v>
      </c>
      <c r="C602" s="38" t="s">
        <v>2173</v>
      </c>
      <c r="D602" s="38" t="s">
        <v>2174</v>
      </c>
      <c r="E602" t="s">
        <v>2174</v>
      </c>
    </row>
    <row r="603" spans="1:5" customFormat="1" ht="14.5" x14ac:dyDescent="0.35">
      <c r="A603" s="38" t="s">
        <v>2178</v>
      </c>
      <c r="B603" s="38" t="s">
        <v>508</v>
      </c>
      <c r="C603" s="38" t="s">
        <v>2173</v>
      </c>
      <c r="D603" s="38" t="s">
        <v>2174</v>
      </c>
      <c r="E603" t="s">
        <v>2174</v>
      </c>
    </row>
    <row r="604" spans="1:5" customFormat="1" ht="14.5" x14ac:dyDescent="0.35">
      <c r="A604" s="38" t="s">
        <v>2179</v>
      </c>
      <c r="B604" s="38" t="s">
        <v>509</v>
      </c>
      <c r="C604" s="38" t="s">
        <v>2173</v>
      </c>
      <c r="D604" s="38" t="s">
        <v>2174</v>
      </c>
      <c r="E604" t="s">
        <v>2174</v>
      </c>
    </row>
    <row r="605" spans="1:5" customFormat="1" ht="14.5" x14ac:dyDescent="0.35">
      <c r="A605" s="38" t="s">
        <v>2180</v>
      </c>
      <c r="B605" s="38" t="s">
        <v>510</v>
      </c>
      <c r="C605" s="38" t="s">
        <v>2173</v>
      </c>
      <c r="D605" s="38" t="s">
        <v>2174</v>
      </c>
      <c r="E605" t="s">
        <v>2174</v>
      </c>
    </row>
    <row r="606" spans="1:5" customFormat="1" ht="14.5" x14ac:dyDescent="0.35">
      <c r="A606" s="38" t="s">
        <v>2181</v>
      </c>
      <c r="B606" s="38" t="s">
        <v>511</v>
      </c>
      <c r="C606" s="38" t="s">
        <v>2173</v>
      </c>
      <c r="D606" s="38" t="s">
        <v>2174</v>
      </c>
      <c r="E606" t="s">
        <v>2174</v>
      </c>
    </row>
    <row r="607" spans="1:5" customFormat="1" ht="14.5" x14ac:dyDescent="0.35">
      <c r="A607" s="38" t="s">
        <v>2182</v>
      </c>
      <c r="B607" s="38" t="s">
        <v>512</v>
      </c>
      <c r="C607" s="38" t="s">
        <v>2173</v>
      </c>
      <c r="D607" s="38" t="s">
        <v>2174</v>
      </c>
      <c r="E607" t="s">
        <v>2174</v>
      </c>
    </row>
    <row r="608" spans="1:5" customFormat="1" ht="14.5" x14ac:dyDescent="0.35">
      <c r="A608" s="38" t="s">
        <v>2183</v>
      </c>
      <c r="B608" s="38" t="s">
        <v>513</v>
      </c>
      <c r="C608" s="38" t="s">
        <v>2173</v>
      </c>
      <c r="D608" s="38" t="s">
        <v>2174</v>
      </c>
      <c r="E608" t="s">
        <v>2174</v>
      </c>
    </row>
    <row r="609" spans="1:5" customFormat="1" ht="14.5" x14ac:dyDescent="0.35">
      <c r="A609" s="38" t="s">
        <v>2184</v>
      </c>
      <c r="B609" s="38" t="s">
        <v>514</v>
      </c>
      <c r="C609" s="38" t="s">
        <v>2173</v>
      </c>
      <c r="D609" s="38" t="s">
        <v>2174</v>
      </c>
      <c r="E609" t="s">
        <v>2174</v>
      </c>
    </row>
    <row r="610" spans="1:5" customFormat="1" ht="14.5" x14ac:dyDescent="0.35">
      <c r="A610" s="38" t="s">
        <v>2185</v>
      </c>
      <c r="B610" s="38" t="s">
        <v>515</v>
      </c>
      <c r="C610" s="38" t="s">
        <v>2173</v>
      </c>
      <c r="D610" s="38" t="s">
        <v>2174</v>
      </c>
      <c r="E610" t="s">
        <v>2174</v>
      </c>
    </row>
    <row r="611" spans="1:5" customFormat="1" ht="14.5" x14ac:dyDescent="0.35">
      <c r="A611" s="38" t="s">
        <v>2186</v>
      </c>
      <c r="B611" s="38" t="s">
        <v>516</v>
      </c>
      <c r="C611" s="38" t="s">
        <v>2173</v>
      </c>
      <c r="D611" s="38" t="s">
        <v>2174</v>
      </c>
      <c r="E611" t="s">
        <v>2174</v>
      </c>
    </row>
    <row r="612" spans="1:5" customFormat="1" ht="14.5" x14ac:dyDescent="0.35">
      <c r="A612" s="38" t="s">
        <v>2187</v>
      </c>
      <c r="B612" s="38" t="s">
        <v>517</v>
      </c>
      <c r="C612" s="38" t="s">
        <v>2173</v>
      </c>
      <c r="D612" s="38" t="s">
        <v>2174</v>
      </c>
      <c r="E612" t="s">
        <v>2174</v>
      </c>
    </row>
    <row r="613" spans="1:5" customFormat="1" ht="14.5" x14ac:dyDescent="0.35">
      <c r="A613" s="38" t="s">
        <v>2188</v>
      </c>
      <c r="B613" s="38" t="s">
        <v>518</v>
      </c>
      <c r="C613" s="38" t="s">
        <v>2173</v>
      </c>
      <c r="D613" s="38" t="s">
        <v>2174</v>
      </c>
      <c r="E613" t="s">
        <v>2174</v>
      </c>
    </row>
    <row r="614" spans="1:5" customFormat="1" ht="14.5" x14ac:dyDescent="0.35">
      <c r="A614" s="38" t="s">
        <v>2189</v>
      </c>
      <c r="B614" s="38" t="s">
        <v>519</v>
      </c>
      <c r="C614" s="38" t="s">
        <v>2173</v>
      </c>
      <c r="D614" s="38" t="s">
        <v>2174</v>
      </c>
      <c r="E614" t="s">
        <v>2174</v>
      </c>
    </row>
    <row r="615" spans="1:5" customFormat="1" ht="14.5" x14ac:dyDescent="0.35">
      <c r="A615" s="38" t="s">
        <v>2190</v>
      </c>
      <c r="B615" s="38" t="s">
        <v>520</v>
      </c>
      <c r="C615" s="38" t="s">
        <v>2173</v>
      </c>
      <c r="D615" s="38" t="s">
        <v>2174</v>
      </c>
      <c r="E615" t="s">
        <v>2174</v>
      </c>
    </row>
    <row r="616" spans="1:5" customFormat="1" ht="14.5" x14ac:dyDescent="0.35">
      <c r="A616" s="38" t="s">
        <v>2191</v>
      </c>
      <c r="B616" s="38" t="s">
        <v>521</v>
      </c>
      <c r="C616" s="38" t="s">
        <v>2173</v>
      </c>
      <c r="D616" s="38" t="s">
        <v>2174</v>
      </c>
      <c r="E616" t="s">
        <v>2174</v>
      </c>
    </row>
    <row r="617" spans="1:5" customFormat="1" ht="14.5" x14ac:dyDescent="0.35">
      <c r="A617" s="38" t="s">
        <v>2192</v>
      </c>
      <c r="B617" s="38" t="s">
        <v>522</v>
      </c>
      <c r="C617" s="38" t="s">
        <v>2173</v>
      </c>
      <c r="D617" s="38" t="s">
        <v>2174</v>
      </c>
      <c r="E617" t="s">
        <v>2174</v>
      </c>
    </row>
    <row r="618" spans="1:5" customFormat="1" ht="14.5" x14ac:dyDescent="0.35">
      <c r="A618" s="38" t="s">
        <v>2193</v>
      </c>
      <c r="B618" s="38" t="s">
        <v>523</v>
      </c>
      <c r="C618" s="38" t="s">
        <v>2173</v>
      </c>
      <c r="D618" s="38" t="s">
        <v>2174</v>
      </c>
      <c r="E618" t="s">
        <v>2174</v>
      </c>
    </row>
    <row r="619" spans="1:5" customFormat="1" ht="14.5" x14ac:dyDescent="0.35">
      <c r="A619" s="38" t="s">
        <v>2194</v>
      </c>
      <c r="B619" s="38" t="s">
        <v>524</v>
      </c>
      <c r="C619" s="38" t="s">
        <v>2173</v>
      </c>
      <c r="D619" s="38" t="s">
        <v>2174</v>
      </c>
      <c r="E619" t="s">
        <v>2174</v>
      </c>
    </row>
    <row r="620" spans="1:5" customFormat="1" ht="14.5" x14ac:dyDescent="0.35">
      <c r="A620" s="38" t="s">
        <v>2195</v>
      </c>
      <c r="B620" s="38" t="s">
        <v>1233</v>
      </c>
      <c r="C620" s="38" t="s">
        <v>2173</v>
      </c>
      <c r="D620" s="38" t="s">
        <v>2174</v>
      </c>
      <c r="E620" t="s">
        <v>2174</v>
      </c>
    </row>
    <row r="621" spans="1:5" customFormat="1" ht="14.5" x14ac:dyDescent="0.35">
      <c r="A621" s="38" t="s">
        <v>2196</v>
      </c>
      <c r="B621" s="38" t="s">
        <v>525</v>
      </c>
      <c r="C621" s="38" t="s">
        <v>2173</v>
      </c>
      <c r="D621" s="38" t="s">
        <v>2174</v>
      </c>
      <c r="E621" t="s">
        <v>2174</v>
      </c>
    </row>
    <row r="622" spans="1:5" customFormat="1" ht="14.5" x14ac:dyDescent="0.35">
      <c r="A622" s="38" t="s">
        <v>2197</v>
      </c>
      <c r="B622" s="38" t="s">
        <v>526</v>
      </c>
      <c r="C622" s="38" t="s">
        <v>2173</v>
      </c>
      <c r="D622" s="38" t="s">
        <v>2174</v>
      </c>
      <c r="E622" t="s">
        <v>2174</v>
      </c>
    </row>
    <row r="623" spans="1:5" customFormat="1" ht="14.5" x14ac:dyDescent="0.35">
      <c r="A623" s="38" t="s">
        <v>2198</v>
      </c>
      <c r="B623" s="38" t="s">
        <v>527</v>
      </c>
      <c r="C623" s="38" t="s">
        <v>2173</v>
      </c>
      <c r="D623" s="38" t="s">
        <v>2174</v>
      </c>
      <c r="E623" t="s">
        <v>2174</v>
      </c>
    </row>
    <row r="624" spans="1:5" customFormat="1" ht="14.5" x14ac:dyDescent="0.35">
      <c r="A624" s="38" t="s">
        <v>2199</v>
      </c>
      <c r="B624" s="38" t="s">
        <v>528</v>
      </c>
      <c r="C624" s="38" t="s">
        <v>2173</v>
      </c>
      <c r="D624" s="38" t="s">
        <v>2174</v>
      </c>
      <c r="E624" t="s">
        <v>2174</v>
      </c>
    </row>
    <row r="625" spans="1:5" customFormat="1" ht="14.5" x14ac:dyDescent="0.35">
      <c r="A625" s="38" t="s">
        <v>2200</v>
      </c>
      <c r="B625" s="38" t="s">
        <v>529</v>
      </c>
      <c r="C625" s="38" t="s">
        <v>2173</v>
      </c>
      <c r="D625" s="38" t="s">
        <v>2174</v>
      </c>
      <c r="E625" t="s">
        <v>2174</v>
      </c>
    </row>
    <row r="626" spans="1:5" customFormat="1" ht="14.5" x14ac:dyDescent="0.35">
      <c r="A626" s="38" t="s">
        <v>2201</v>
      </c>
      <c r="B626" s="38" t="s">
        <v>530</v>
      </c>
      <c r="C626" s="38" t="s">
        <v>2173</v>
      </c>
      <c r="D626" s="38" t="s">
        <v>2174</v>
      </c>
      <c r="E626" t="s">
        <v>2174</v>
      </c>
    </row>
    <row r="627" spans="1:5" customFormat="1" ht="14.5" x14ac:dyDescent="0.35">
      <c r="A627" s="38" t="s">
        <v>2202</v>
      </c>
      <c r="B627" s="38" t="s">
        <v>531</v>
      </c>
      <c r="C627" s="38" t="s">
        <v>2173</v>
      </c>
      <c r="D627" s="38" t="s">
        <v>2174</v>
      </c>
      <c r="E627" t="s">
        <v>2174</v>
      </c>
    </row>
    <row r="628" spans="1:5" customFormat="1" ht="14.5" x14ac:dyDescent="0.35">
      <c r="A628" s="38" t="s">
        <v>2203</v>
      </c>
      <c r="B628" s="38" t="s">
        <v>532</v>
      </c>
      <c r="C628" s="38" t="s">
        <v>2173</v>
      </c>
      <c r="D628" s="38" t="s">
        <v>2174</v>
      </c>
      <c r="E628" t="s">
        <v>2174</v>
      </c>
    </row>
    <row r="629" spans="1:5" customFormat="1" ht="14.5" x14ac:dyDescent="0.35">
      <c r="A629" s="38" t="s">
        <v>2204</v>
      </c>
      <c r="B629" s="38" t="s">
        <v>533</v>
      </c>
      <c r="C629" s="38" t="s">
        <v>2173</v>
      </c>
      <c r="D629" s="38" t="s">
        <v>2174</v>
      </c>
      <c r="E629" t="s">
        <v>2174</v>
      </c>
    </row>
    <row r="630" spans="1:5" customFormat="1" ht="14.5" x14ac:dyDescent="0.35">
      <c r="A630" s="38" t="s">
        <v>2205</v>
      </c>
      <c r="B630" s="38" t="s">
        <v>534</v>
      </c>
      <c r="C630" s="38" t="s">
        <v>2173</v>
      </c>
      <c r="D630" s="38" t="s">
        <v>2174</v>
      </c>
      <c r="E630" t="s">
        <v>2174</v>
      </c>
    </row>
    <row r="631" spans="1:5" customFormat="1" ht="14.5" x14ac:dyDescent="0.35">
      <c r="A631" s="38" t="s">
        <v>2206</v>
      </c>
      <c r="B631" s="38" t="s">
        <v>535</v>
      </c>
      <c r="C631" s="38" t="s">
        <v>2173</v>
      </c>
      <c r="D631" s="38" t="s">
        <v>2174</v>
      </c>
      <c r="E631" t="s">
        <v>2174</v>
      </c>
    </row>
    <row r="632" spans="1:5" customFormat="1" ht="14.5" x14ac:dyDescent="0.35">
      <c r="A632" s="38" t="s">
        <v>2207</v>
      </c>
      <c r="B632" s="38" t="s">
        <v>536</v>
      </c>
      <c r="C632" s="38" t="s">
        <v>2173</v>
      </c>
      <c r="D632" s="38" t="s">
        <v>2174</v>
      </c>
      <c r="E632" t="s">
        <v>2174</v>
      </c>
    </row>
    <row r="633" spans="1:5" customFormat="1" ht="14.5" x14ac:dyDescent="0.35">
      <c r="A633" s="38" t="s">
        <v>2208</v>
      </c>
      <c r="B633" s="38" t="s">
        <v>537</v>
      </c>
      <c r="C633" s="38" t="s">
        <v>2173</v>
      </c>
      <c r="D633" s="38" t="s">
        <v>2174</v>
      </c>
      <c r="E633" t="s">
        <v>2174</v>
      </c>
    </row>
    <row r="634" spans="1:5" customFormat="1" ht="14.5" x14ac:dyDescent="0.35">
      <c r="A634" s="38" t="s">
        <v>2209</v>
      </c>
      <c r="B634" s="38" t="s">
        <v>538</v>
      </c>
      <c r="C634" s="38" t="s">
        <v>2173</v>
      </c>
      <c r="D634" s="38" t="s">
        <v>2174</v>
      </c>
      <c r="E634" t="s">
        <v>2174</v>
      </c>
    </row>
    <row r="635" spans="1:5" customFormat="1" ht="14.5" x14ac:dyDescent="0.35">
      <c r="A635" s="38" t="s">
        <v>2210</v>
      </c>
      <c r="B635" s="38" t="s">
        <v>539</v>
      </c>
      <c r="C635" s="38" t="s">
        <v>2173</v>
      </c>
      <c r="D635" s="38" t="s">
        <v>2174</v>
      </c>
      <c r="E635" t="s">
        <v>2174</v>
      </c>
    </row>
    <row r="636" spans="1:5" customFormat="1" ht="14.5" x14ac:dyDescent="0.35">
      <c r="A636" s="38" t="s">
        <v>2211</v>
      </c>
      <c r="B636" s="38" t="s">
        <v>540</v>
      </c>
      <c r="C636" s="38" t="s">
        <v>2173</v>
      </c>
      <c r="D636" s="38" t="s">
        <v>2174</v>
      </c>
      <c r="E636" t="s">
        <v>2174</v>
      </c>
    </row>
    <row r="637" spans="1:5" customFormat="1" ht="14.5" x14ac:dyDescent="0.35">
      <c r="A637" s="38" t="s">
        <v>2212</v>
      </c>
      <c r="B637" s="38" t="s">
        <v>541</v>
      </c>
      <c r="C637" s="38" t="s">
        <v>2173</v>
      </c>
      <c r="D637" s="38" t="s">
        <v>2174</v>
      </c>
      <c r="E637" t="s">
        <v>2174</v>
      </c>
    </row>
    <row r="638" spans="1:5" customFormat="1" ht="14.5" x14ac:dyDescent="0.35">
      <c r="A638" s="38" t="s">
        <v>2213</v>
      </c>
      <c r="B638" s="38" t="s">
        <v>542</v>
      </c>
      <c r="C638" s="38" t="s">
        <v>2173</v>
      </c>
      <c r="D638" s="38" t="s">
        <v>2174</v>
      </c>
      <c r="E638" t="s">
        <v>2174</v>
      </c>
    </row>
    <row r="639" spans="1:5" customFormat="1" ht="14.5" x14ac:dyDescent="0.35">
      <c r="A639" s="38" t="s">
        <v>2214</v>
      </c>
      <c r="B639" s="38" t="s">
        <v>543</v>
      </c>
      <c r="C639" s="38" t="s">
        <v>2173</v>
      </c>
      <c r="D639" s="38" t="s">
        <v>2174</v>
      </c>
      <c r="E639" t="s">
        <v>2174</v>
      </c>
    </row>
    <row r="640" spans="1:5" customFormat="1" ht="14.5" x14ac:dyDescent="0.35">
      <c r="A640" s="38" t="s">
        <v>2215</v>
      </c>
      <c r="B640" s="38" t="s">
        <v>544</v>
      </c>
      <c r="C640" s="38" t="s">
        <v>2173</v>
      </c>
      <c r="D640" s="38" t="s">
        <v>2174</v>
      </c>
      <c r="E640" t="s">
        <v>2174</v>
      </c>
    </row>
    <row r="641" spans="1:5" customFormat="1" ht="14.5" x14ac:dyDescent="0.35">
      <c r="A641" s="38" t="s">
        <v>2216</v>
      </c>
      <c r="B641" s="38" t="s">
        <v>545</v>
      </c>
      <c r="C641" s="38" t="s">
        <v>2173</v>
      </c>
      <c r="D641" s="38" t="s">
        <v>2174</v>
      </c>
      <c r="E641" t="s">
        <v>2174</v>
      </c>
    </row>
    <row r="642" spans="1:5" customFormat="1" ht="14.5" x14ac:dyDescent="0.35">
      <c r="A642" s="38" t="s">
        <v>2217</v>
      </c>
      <c r="B642" s="38" t="s">
        <v>546</v>
      </c>
      <c r="C642" s="38" t="s">
        <v>2173</v>
      </c>
      <c r="D642" s="38" t="s">
        <v>2174</v>
      </c>
      <c r="E642" t="s">
        <v>2174</v>
      </c>
    </row>
    <row r="643" spans="1:5" customFormat="1" ht="14.5" x14ac:dyDescent="0.35">
      <c r="A643" s="38" t="s">
        <v>2218</v>
      </c>
      <c r="B643" s="38" t="s">
        <v>547</v>
      </c>
      <c r="C643" s="38" t="s">
        <v>2173</v>
      </c>
      <c r="D643" s="38" t="s">
        <v>2174</v>
      </c>
      <c r="E643" t="s">
        <v>2174</v>
      </c>
    </row>
    <row r="644" spans="1:5" customFormat="1" ht="14.5" x14ac:dyDescent="0.35">
      <c r="A644" s="38" t="s">
        <v>2219</v>
      </c>
      <c r="B644" s="38" t="s">
        <v>548</v>
      </c>
      <c r="C644" s="38" t="s">
        <v>2173</v>
      </c>
      <c r="D644" s="38" t="s">
        <v>2174</v>
      </c>
      <c r="E644" t="s">
        <v>2174</v>
      </c>
    </row>
    <row r="645" spans="1:5" customFormat="1" ht="14.5" x14ac:dyDescent="0.35">
      <c r="A645" s="38" t="s">
        <v>2220</v>
      </c>
      <c r="B645" s="38" t="s">
        <v>549</v>
      </c>
      <c r="C645" s="38" t="s">
        <v>2173</v>
      </c>
      <c r="D645" s="38" t="s">
        <v>2174</v>
      </c>
      <c r="E645" t="s">
        <v>2174</v>
      </c>
    </row>
    <row r="646" spans="1:5" customFormat="1" ht="14.5" x14ac:dyDescent="0.35">
      <c r="A646" s="38" t="s">
        <v>2221</v>
      </c>
      <c r="B646" s="38" t="s">
        <v>550</v>
      </c>
      <c r="C646" s="38" t="s">
        <v>2173</v>
      </c>
      <c r="D646" s="38" t="s">
        <v>2174</v>
      </c>
      <c r="E646" t="s">
        <v>2174</v>
      </c>
    </row>
    <row r="647" spans="1:5" customFormat="1" ht="14.5" x14ac:dyDescent="0.35">
      <c r="A647" s="38" t="s">
        <v>2222</v>
      </c>
      <c r="B647" s="38" t="s">
        <v>551</v>
      </c>
      <c r="C647" s="38" t="s">
        <v>2173</v>
      </c>
      <c r="D647" s="38" t="s">
        <v>2174</v>
      </c>
      <c r="E647" t="s">
        <v>2174</v>
      </c>
    </row>
    <row r="648" spans="1:5" customFormat="1" ht="14.5" x14ac:dyDescent="0.35">
      <c r="A648" s="38" t="s">
        <v>2223</v>
      </c>
      <c r="B648" s="38" t="s">
        <v>552</v>
      </c>
      <c r="C648" s="38" t="s">
        <v>2173</v>
      </c>
      <c r="D648" s="38" t="s">
        <v>2174</v>
      </c>
      <c r="E648" t="s">
        <v>2174</v>
      </c>
    </row>
    <row r="649" spans="1:5" customFormat="1" ht="14.5" x14ac:dyDescent="0.35">
      <c r="A649" s="38" t="s">
        <v>2224</v>
      </c>
      <c r="B649" s="38" t="s">
        <v>553</v>
      </c>
      <c r="C649" s="38" t="s">
        <v>2173</v>
      </c>
      <c r="D649" s="38" t="s">
        <v>2174</v>
      </c>
      <c r="E649" t="s">
        <v>2174</v>
      </c>
    </row>
    <row r="650" spans="1:5" customFormat="1" ht="14.5" x14ac:dyDescent="0.35">
      <c r="A650" s="38" t="s">
        <v>2225</v>
      </c>
      <c r="B650" s="38" t="s">
        <v>554</v>
      </c>
      <c r="C650" s="38" t="s">
        <v>2173</v>
      </c>
      <c r="D650" s="38" t="s">
        <v>2174</v>
      </c>
      <c r="E650" t="s">
        <v>2174</v>
      </c>
    </row>
    <row r="651" spans="1:5" customFormat="1" ht="14.5" x14ac:dyDescent="0.35">
      <c r="A651" s="38" t="s">
        <v>2226</v>
      </c>
      <c r="B651" s="38" t="s">
        <v>555</v>
      </c>
      <c r="C651" s="38" t="s">
        <v>2173</v>
      </c>
      <c r="D651" s="38" t="s">
        <v>2174</v>
      </c>
      <c r="E651" t="s">
        <v>2174</v>
      </c>
    </row>
    <row r="652" spans="1:5" customFormat="1" ht="14.5" x14ac:dyDescent="0.35">
      <c r="A652" s="38" t="s">
        <v>2227</v>
      </c>
      <c r="B652" s="38" t="s">
        <v>556</v>
      </c>
      <c r="C652" s="38" t="s">
        <v>2173</v>
      </c>
      <c r="D652" s="38" t="s">
        <v>2174</v>
      </c>
      <c r="E652" t="s">
        <v>2174</v>
      </c>
    </row>
    <row r="653" spans="1:5" customFormat="1" ht="14.5" x14ac:dyDescent="0.35">
      <c r="A653" s="38" t="s">
        <v>2228</v>
      </c>
      <c r="B653" s="38" t="s">
        <v>557</v>
      </c>
      <c r="C653" s="38" t="s">
        <v>2173</v>
      </c>
      <c r="D653" s="38" t="s">
        <v>2174</v>
      </c>
      <c r="E653" t="s">
        <v>2174</v>
      </c>
    </row>
    <row r="654" spans="1:5" customFormat="1" ht="14.5" x14ac:dyDescent="0.35">
      <c r="A654" s="38" t="s">
        <v>2229</v>
      </c>
      <c r="B654" s="38" t="s">
        <v>558</v>
      </c>
      <c r="C654" s="38" t="s">
        <v>2173</v>
      </c>
      <c r="D654" s="38" t="s">
        <v>2174</v>
      </c>
      <c r="E654" t="s">
        <v>2174</v>
      </c>
    </row>
    <row r="655" spans="1:5" customFormat="1" ht="14.5" x14ac:dyDescent="0.35">
      <c r="A655" s="38" t="s">
        <v>2230</v>
      </c>
      <c r="B655" s="38" t="s">
        <v>559</v>
      </c>
      <c r="C655" s="38" t="s">
        <v>2173</v>
      </c>
      <c r="D655" s="38" t="s">
        <v>2174</v>
      </c>
      <c r="E655" t="s">
        <v>2174</v>
      </c>
    </row>
    <row r="656" spans="1:5" customFormat="1" ht="14.5" x14ac:dyDescent="0.35">
      <c r="A656" s="38" t="s">
        <v>2231</v>
      </c>
      <c r="B656" s="38" t="s">
        <v>560</v>
      </c>
      <c r="C656" s="38" t="s">
        <v>2173</v>
      </c>
      <c r="D656" s="38" t="s">
        <v>2174</v>
      </c>
      <c r="E656" t="s">
        <v>2174</v>
      </c>
    </row>
    <row r="657" spans="1:5" customFormat="1" ht="14.5" x14ac:dyDescent="0.35">
      <c r="A657" s="38" t="s">
        <v>2232</v>
      </c>
      <c r="B657" s="38" t="s">
        <v>561</v>
      </c>
      <c r="C657" s="38" t="s">
        <v>2173</v>
      </c>
      <c r="D657" s="38" t="s">
        <v>2174</v>
      </c>
      <c r="E657" t="s">
        <v>2174</v>
      </c>
    </row>
    <row r="658" spans="1:5" customFormat="1" ht="14.5" x14ac:dyDescent="0.35">
      <c r="A658" s="38" t="s">
        <v>2233</v>
      </c>
      <c r="B658" s="38" t="s">
        <v>562</v>
      </c>
      <c r="C658" s="38" t="s">
        <v>2173</v>
      </c>
      <c r="D658" s="38" t="s">
        <v>2174</v>
      </c>
      <c r="E658" t="s">
        <v>2174</v>
      </c>
    </row>
    <row r="659" spans="1:5" customFormat="1" ht="14.5" x14ac:dyDescent="0.35">
      <c r="A659" s="38" t="s">
        <v>2234</v>
      </c>
      <c r="B659" s="38" t="s">
        <v>563</v>
      </c>
      <c r="C659" s="38" t="s">
        <v>2173</v>
      </c>
      <c r="D659" s="38" t="s">
        <v>2174</v>
      </c>
      <c r="E659" t="s">
        <v>2174</v>
      </c>
    </row>
    <row r="660" spans="1:5" customFormat="1" ht="14.5" x14ac:dyDescent="0.35">
      <c r="A660" s="38" t="s">
        <v>2235</v>
      </c>
      <c r="B660" s="38" t="s">
        <v>564</v>
      </c>
      <c r="C660" s="38" t="s">
        <v>2173</v>
      </c>
      <c r="D660" s="38" t="s">
        <v>2174</v>
      </c>
      <c r="E660" t="s">
        <v>2174</v>
      </c>
    </row>
    <row r="661" spans="1:5" customFormat="1" ht="14.5" x14ac:dyDescent="0.35">
      <c r="A661" s="38" t="s">
        <v>2236</v>
      </c>
      <c r="B661" s="38" t="s">
        <v>565</v>
      </c>
      <c r="C661" s="38" t="s">
        <v>2173</v>
      </c>
      <c r="D661" s="38" t="s">
        <v>2174</v>
      </c>
      <c r="E661" t="s">
        <v>2174</v>
      </c>
    </row>
    <row r="662" spans="1:5" customFormat="1" ht="14.5" x14ac:dyDescent="0.35">
      <c r="A662" s="38" t="s">
        <v>2237</v>
      </c>
      <c r="B662" s="38" t="s">
        <v>566</v>
      </c>
      <c r="C662" s="38" t="s">
        <v>2173</v>
      </c>
      <c r="D662" s="38" t="s">
        <v>2174</v>
      </c>
      <c r="E662" t="s">
        <v>2174</v>
      </c>
    </row>
    <row r="663" spans="1:5" customFormat="1" ht="14.5" x14ac:dyDescent="0.35">
      <c r="A663" s="38" t="s">
        <v>2238</v>
      </c>
      <c r="B663" s="38" t="s">
        <v>567</v>
      </c>
      <c r="C663" s="38" t="s">
        <v>2173</v>
      </c>
      <c r="D663" s="38" t="s">
        <v>2174</v>
      </c>
      <c r="E663" t="s">
        <v>2174</v>
      </c>
    </row>
    <row r="664" spans="1:5" customFormat="1" ht="14.5" x14ac:dyDescent="0.35">
      <c r="A664" s="38" t="s">
        <v>2239</v>
      </c>
      <c r="B664" s="38" t="s">
        <v>568</v>
      </c>
      <c r="C664" s="38" t="s">
        <v>2173</v>
      </c>
      <c r="D664" s="38" t="s">
        <v>2174</v>
      </c>
      <c r="E664" t="s">
        <v>2174</v>
      </c>
    </row>
    <row r="665" spans="1:5" customFormat="1" ht="14.5" x14ac:dyDescent="0.35">
      <c r="A665" s="38" t="s">
        <v>2240</v>
      </c>
      <c r="B665" s="38" t="s">
        <v>569</v>
      </c>
      <c r="C665" s="38" t="s">
        <v>2173</v>
      </c>
      <c r="D665" s="38" t="s">
        <v>2174</v>
      </c>
      <c r="E665" t="s">
        <v>2174</v>
      </c>
    </row>
    <row r="666" spans="1:5" customFormat="1" ht="14.5" x14ac:dyDescent="0.35">
      <c r="A666" s="38" t="s">
        <v>2241</v>
      </c>
      <c r="B666" s="38" t="s">
        <v>570</v>
      </c>
      <c r="C666" s="38" t="s">
        <v>2173</v>
      </c>
      <c r="D666" s="38" t="s">
        <v>2174</v>
      </c>
      <c r="E666" t="s">
        <v>2174</v>
      </c>
    </row>
    <row r="667" spans="1:5" customFormat="1" ht="14.5" x14ac:dyDescent="0.35">
      <c r="A667" s="38" t="s">
        <v>2242</v>
      </c>
      <c r="B667" s="38" t="s">
        <v>571</v>
      </c>
      <c r="C667" s="38" t="s">
        <v>2173</v>
      </c>
      <c r="D667" s="38" t="s">
        <v>2174</v>
      </c>
      <c r="E667" t="s">
        <v>2174</v>
      </c>
    </row>
    <row r="668" spans="1:5" customFormat="1" ht="14.5" x14ac:dyDescent="0.35">
      <c r="A668" s="38" t="s">
        <v>2243</v>
      </c>
      <c r="B668" s="38" t="s">
        <v>572</v>
      </c>
      <c r="C668" s="38" t="s">
        <v>2173</v>
      </c>
      <c r="D668" s="38" t="s">
        <v>2174</v>
      </c>
      <c r="E668" t="s">
        <v>2174</v>
      </c>
    </row>
    <row r="669" spans="1:5" customFormat="1" ht="14.5" x14ac:dyDescent="0.35">
      <c r="A669" s="38" t="s">
        <v>2244</v>
      </c>
      <c r="B669" s="38" t="s">
        <v>573</v>
      </c>
      <c r="C669" s="38" t="s">
        <v>2173</v>
      </c>
      <c r="D669" s="38" t="s">
        <v>2174</v>
      </c>
      <c r="E669" t="s">
        <v>2174</v>
      </c>
    </row>
    <row r="670" spans="1:5" customFormat="1" ht="14.5" x14ac:dyDescent="0.35">
      <c r="A670" s="38" t="s">
        <v>2245</v>
      </c>
      <c r="B670" s="38" t="s">
        <v>574</v>
      </c>
      <c r="C670" s="38" t="s">
        <v>2173</v>
      </c>
      <c r="D670" s="38" t="s">
        <v>2174</v>
      </c>
      <c r="E670" t="s">
        <v>2174</v>
      </c>
    </row>
    <row r="671" spans="1:5" customFormat="1" ht="14.5" x14ac:dyDescent="0.35">
      <c r="A671" s="38" t="s">
        <v>2246</v>
      </c>
      <c r="B671" s="38" t="s">
        <v>575</v>
      </c>
      <c r="C671" s="38" t="s">
        <v>2173</v>
      </c>
      <c r="D671" s="38" t="s">
        <v>2174</v>
      </c>
      <c r="E671" t="s">
        <v>2174</v>
      </c>
    </row>
    <row r="672" spans="1:5" customFormat="1" ht="14.5" x14ac:dyDescent="0.35">
      <c r="A672" s="38" t="s">
        <v>2247</v>
      </c>
      <c r="B672" s="38" t="s">
        <v>576</v>
      </c>
      <c r="C672" s="38" t="s">
        <v>2173</v>
      </c>
      <c r="D672" s="38" t="s">
        <v>2174</v>
      </c>
      <c r="E672" t="s">
        <v>2174</v>
      </c>
    </row>
    <row r="673" spans="1:5" customFormat="1" ht="14.5" x14ac:dyDescent="0.35">
      <c r="A673" s="38" t="s">
        <v>2248</v>
      </c>
      <c r="B673" s="38" t="s">
        <v>577</v>
      </c>
      <c r="C673" s="38" t="s">
        <v>2173</v>
      </c>
      <c r="D673" s="38" t="s">
        <v>2174</v>
      </c>
      <c r="E673" t="s">
        <v>2174</v>
      </c>
    </row>
    <row r="674" spans="1:5" customFormat="1" ht="14.5" x14ac:dyDescent="0.35">
      <c r="A674" s="38" t="s">
        <v>2249</v>
      </c>
      <c r="B674" s="38" t="s">
        <v>578</v>
      </c>
      <c r="C674" s="38" t="s">
        <v>2173</v>
      </c>
      <c r="D674" s="38" t="s">
        <v>2174</v>
      </c>
      <c r="E674" t="s">
        <v>2174</v>
      </c>
    </row>
    <row r="675" spans="1:5" customFormat="1" ht="14.5" x14ac:dyDescent="0.35">
      <c r="A675" s="38" t="s">
        <v>2250</v>
      </c>
      <c r="B675" s="38" t="s">
        <v>579</v>
      </c>
      <c r="C675" s="38" t="s">
        <v>2173</v>
      </c>
      <c r="D675" s="38" t="s">
        <v>2174</v>
      </c>
      <c r="E675" t="s">
        <v>2174</v>
      </c>
    </row>
    <row r="676" spans="1:5" customFormat="1" ht="14.5" x14ac:dyDescent="0.35">
      <c r="A676" s="38" t="s">
        <v>2251</v>
      </c>
      <c r="B676" s="38" t="s">
        <v>580</v>
      </c>
      <c r="C676" s="38" t="s">
        <v>2173</v>
      </c>
      <c r="D676" s="38" t="s">
        <v>2174</v>
      </c>
      <c r="E676" t="s">
        <v>2174</v>
      </c>
    </row>
    <row r="677" spans="1:5" customFormat="1" ht="14.5" x14ac:dyDescent="0.35">
      <c r="A677" s="38" t="s">
        <v>2252</v>
      </c>
      <c r="B677" s="38" t="s">
        <v>581</v>
      </c>
      <c r="C677" s="38" t="s">
        <v>2173</v>
      </c>
      <c r="D677" s="38" t="s">
        <v>2174</v>
      </c>
      <c r="E677" t="s">
        <v>2174</v>
      </c>
    </row>
    <row r="678" spans="1:5" customFormat="1" ht="14.5" x14ac:dyDescent="0.35">
      <c r="A678" s="38" t="s">
        <v>2253</v>
      </c>
      <c r="B678" s="38" t="s">
        <v>582</v>
      </c>
      <c r="C678" s="38" t="s">
        <v>2173</v>
      </c>
      <c r="D678" s="38" t="s">
        <v>2174</v>
      </c>
      <c r="E678" t="s">
        <v>2174</v>
      </c>
    </row>
    <row r="679" spans="1:5" customFormat="1" ht="14.5" x14ac:dyDescent="0.35">
      <c r="A679" s="38" t="s">
        <v>2254</v>
      </c>
      <c r="B679" s="38" t="s">
        <v>583</v>
      </c>
      <c r="C679" s="38" t="s">
        <v>2173</v>
      </c>
      <c r="D679" s="38" t="s">
        <v>2174</v>
      </c>
      <c r="E679" t="s">
        <v>2174</v>
      </c>
    </row>
    <row r="680" spans="1:5" customFormat="1" ht="14.5" x14ac:dyDescent="0.35">
      <c r="A680" s="38" t="s">
        <v>2255</v>
      </c>
      <c r="B680" s="38" t="s">
        <v>584</v>
      </c>
      <c r="C680" s="38" t="s">
        <v>2173</v>
      </c>
      <c r="D680" s="38" t="s">
        <v>2174</v>
      </c>
      <c r="E680" t="s">
        <v>2174</v>
      </c>
    </row>
    <row r="681" spans="1:5" customFormat="1" ht="14.5" x14ac:dyDescent="0.35">
      <c r="A681" s="38" t="s">
        <v>2256</v>
      </c>
      <c r="B681" s="38" t="s">
        <v>585</v>
      </c>
      <c r="C681" s="38" t="s">
        <v>2173</v>
      </c>
      <c r="D681" s="38" t="s">
        <v>2174</v>
      </c>
      <c r="E681" t="s">
        <v>2174</v>
      </c>
    </row>
    <row r="682" spans="1:5" customFormat="1" ht="14.5" x14ac:dyDescent="0.35">
      <c r="A682" s="38" t="s">
        <v>2257</v>
      </c>
      <c r="B682" s="38" t="s">
        <v>586</v>
      </c>
      <c r="C682" s="38" t="s">
        <v>2173</v>
      </c>
      <c r="D682" s="38" t="s">
        <v>2174</v>
      </c>
      <c r="E682" t="s">
        <v>2174</v>
      </c>
    </row>
    <row r="683" spans="1:5" customFormat="1" ht="14.5" x14ac:dyDescent="0.35">
      <c r="A683" s="38" t="s">
        <v>2258</v>
      </c>
      <c r="B683" s="38" t="s">
        <v>587</v>
      </c>
      <c r="C683" s="38" t="s">
        <v>2173</v>
      </c>
      <c r="D683" s="38" t="s">
        <v>2174</v>
      </c>
      <c r="E683" t="s">
        <v>2174</v>
      </c>
    </row>
    <row r="684" spans="1:5" customFormat="1" ht="14.5" x14ac:dyDescent="0.35">
      <c r="A684" s="38" t="s">
        <v>2259</v>
      </c>
      <c r="B684" s="38" t="s">
        <v>588</v>
      </c>
      <c r="C684" s="38" t="s">
        <v>2173</v>
      </c>
      <c r="D684" s="38" t="s">
        <v>2174</v>
      </c>
      <c r="E684" t="s">
        <v>2174</v>
      </c>
    </row>
    <row r="685" spans="1:5" customFormat="1" ht="14.5" x14ac:dyDescent="0.35">
      <c r="A685" s="38" t="s">
        <v>2260</v>
      </c>
      <c r="B685" s="38" t="s">
        <v>589</v>
      </c>
      <c r="C685" s="38" t="s">
        <v>2173</v>
      </c>
      <c r="D685" s="38" t="s">
        <v>2174</v>
      </c>
      <c r="E685" t="s">
        <v>2174</v>
      </c>
    </row>
    <row r="686" spans="1:5" customFormat="1" ht="14.5" x14ac:dyDescent="0.35">
      <c r="A686" s="38" t="s">
        <v>2261</v>
      </c>
      <c r="B686" s="38" t="s">
        <v>590</v>
      </c>
      <c r="C686" s="38" t="s">
        <v>2173</v>
      </c>
      <c r="D686" s="38" t="s">
        <v>2174</v>
      </c>
      <c r="E686" t="s">
        <v>2174</v>
      </c>
    </row>
    <row r="687" spans="1:5" customFormat="1" ht="14.5" x14ac:dyDescent="0.35">
      <c r="A687" s="38" t="s">
        <v>2262</v>
      </c>
      <c r="B687" s="38" t="s">
        <v>591</v>
      </c>
      <c r="C687" s="38" t="s">
        <v>2173</v>
      </c>
      <c r="D687" s="38" t="s">
        <v>2174</v>
      </c>
      <c r="E687" t="s">
        <v>2174</v>
      </c>
    </row>
    <row r="688" spans="1:5" customFormat="1" ht="14.5" x14ac:dyDescent="0.35">
      <c r="A688" s="38" t="s">
        <v>2263</v>
      </c>
      <c r="B688" s="38" t="s">
        <v>592</v>
      </c>
      <c r="C688" s="38" t="s">
        <v>2173</v>
      </c>
      <c r="D688" s="38" t="s">
        <v>2174</v>
      </c>
      <c r="E688" t="s">
        <v>2174</v>
      </c>
    </row>
    <row r="689" spans="1:5" customFormat="1" ht="14.5" x14ac:dyDescent="0.35">
      <c r="A689" s="38" t="s">
        <v>2264</v>
      </c>
      <c r="B689" s="38" t="s">
        <v>593</v>
      </c>
      <c r="C689" s="38" t="s">
        <v>2173</v>
      </c>
      <c r="D689" s="38" t="s">
        <v>2174</v>
      </c>
      <c r="E689" t="s">
        <v>2174</v>
      </c>
    </row>
    <row r="690" spans="1:5" customFormat="1" ht="14.5" x14ac:dyDescent="0.35">
      <c r="A690" s="38" t="s">
        <v>2265</v>
      </c>
      <c r="B690" s="38" t="s">
        <v>594</v>
      </c>
      <c r="C690" s="38" t="s">
        <v>2173</v>
      </c>
      <c r="D690" s="38" t="s">
        <v>2174</v>
      </c>
      <c r="E690" t="s">
        <v>2174</v>
      </c>
    </row>
    <row r="691" spans="1:5" customFormat="1" ht="14.5" x14ac:dyDescent="0.35">
      <c r="A691" s="38" t="s">
        <v>2266</v>
      </c>
      <c r="B691" s="38" t="s">
        <v>595</v>
      </c>
      <c r="C691" s="38" t="s">
        <v>2173</v>
      </c>
      <c r="D691" s="38" t="s">
        <v>2174</v>
      </c>
      <c r="E691" t="s">
        <v>2174</v>
      </c>
    </row>
    <row r="692" spans="1:5" customFormat="1" ht="14.5" x14ac:dyDescent="0.35">
      <c r="A692" s="38" t="s">
        <v>2267</v>
      </c>
      <c r="B692" s="38" t="s">
        <v>596</v>
      </c>
      <c r="C692" s="38" t="s">
        <v>2173</v>
      </c>
      <c r="D692" s="38" t="s">
        <v>2174</v>
      </c>
      <c r="E692" t="s">
        <v>2174</v>
      </c>
    </row>
    <row r="693" spans="1:5" customFormat="1" ht="14.5" x14ac:dyDescent="0.35">
      <c r="A693" s="38" t="s">
        <v>2268</v>
      </c>
      <c r="B693" s="38" t="s">
        <v>597</v>
      </c>
      <c r="C693" s="38" t="s">
        <v>2173</v>
      </c>
      <c r="D693" s="38" t="s">
        <v>2174</v>
      </c>
      <c r="E693" t="s">
        <v>2174</v>
      </c>
    </row>
    <row r="694" spans="1:5" customFormat="1" ht="14.5" x14ac:dyDescent="0.35">
      <c r="A694" s="38" t="s">
        <v>2269</v>
      </c>
      <c r="B694" s="38" t="s">
        <v>598</v>
      </c>
      <c r="C694" s="38" t="s">
        <v>2173</v>
      </c>
      <c r="D694" s="38" t="s">
        <v>2174</v>
      </c>
      <c r="E694" t="s">
        <v>2174</v>
      </c>
    </row>
    <row r="695" spans="1:5" customFormat="1" ht="14.5" x14ac:dyDescent="0.35">
      <c r="A695" s="38" t="s">
        <v>2270</v>
      </c>
      <c r="B695" s="38" t="s">
        <v>599</v>
      </c>
      <c r="C695" s="38" t="s">
        <v>2173</v>
      </c>
      <c r="D695" s="38" t="s">
        <v>2174</v>
      </c>
      <c r="E695" t="s">
        <v>2174</v>
      </c>
    </row>
    <row r="696" spans="1:5" customFormat="1" ht="14.5" x14ac:dyDescent="0.35">
      <c r="A696" s="38" t="s">
        <v>2271</v>
      </c>
      <c r="B696" s="38" t="s">
        <v>600</v>
      </c>
      <c r="C696" s="38" t="s">
        <v>2173</v>
      </c>
      <c r="D696" s="38" t="s">
        <v>2174</v>
      </c>
      <c r="E696" t="s">
        <v>2174</v>
      </c>
    </row>
    <row r="697" spans="1:5" customFormat="1" ht="14.5" x14ac:dyDescent="0.35">
      <c r="A697" s="38" t="s">
        <v>2272</v>
      </c>
      <c r="B697" s="38" t="s">
        <v>601</v>
      </c>
      <c r="C697" s="38" t="s">
        <v>2173</v>
      </c>
      <c r="D697" s="38" t="s">
        <v>2174</v>
      </c>
      <c r="E697" t="s">
        <v>2174</v>
      </c>
    </row>
    <row r="698" spans="1:5" customFormat="1" ht="14.5" x14ac:dyDescent="0.35">
      <c r="A698" s="38" t="s">
        <v>2273</v>
      </c>
      <c r="B698" s="38" t="s">
        <v>602</v>
      </c>
      <c r="C698" s="38" t="s">
        <v>2173</v>
      </c>
      <c r="D698" s="38" t="s">
        <v>2174</v>
      </c>
      <c r="E698" t="s">
        <v>2174</v>
      </c>
    </row>
    <row r="699" spans="1:5" customFormat="1" ht="14.5" x14ac:dyDescent="0.35">
      <c r="A699" s="38" t="s">
        <v>2274</v>
      </c>
      <c r="B699" s="38" t="s">
        <v>603</v>
      </c>
      <c r="C699" s="38" t="s">
        <v>2173</v>
      </c>
      <c r="D699" s="38" t="s">
        <v>2174</v>
      </c>
      <c r="E699" t="s">
        <v>2174</v>
      </c>
    </row>
    <row r="700" spans="1:5" customFormat="1" ht="14.5" x14ac:dyDescent="0.35">
      <c r="A700" s="38" t="s">
        <v>2275</v>
      </c>
      <c r="B700" s="38" t="s">
        <v>604</v>
      </c>
      <c r="C700" s="38" t="s">
        <v>2173</v>
      </c>
      <c r="D700" s="38" t="s">
        <v>2174</v>
      </c>
      <c r="E700" t="s">
        <v>2174</v>
      </c>
    </row>
    <row r="701" spans="1:5" customFormat="1" ht="14.5" x14ac:dyDescent="0.35">
      <c r="A701" s="38" t="s">
        <v>2276</v>
      </c>
      <c r="B701" s="38" t="s">
        <v>605</v>
      </c>
      <c r="C701" s="38" t="s">
        <v>2173</v>
      </c>
      <c r="D701" s="38" t="s">
        <v>2174</v>
      </c>
      <c r="E701" t="s">
        <v>2174</v>
      </c>
    </row>
    <row r="702" spans="1:5" customFormat="1" ht="14.5" x14ac:dyDescent="0.35">
      <c r="A702" s="38" t="s">
        <v>2277</v>
      </c>
      <c r="B702" s="38" t="s">
        <v>606</v>
      </c>
      <c r="C702" s="38" t="s">
        <v>2173</v>
      </c>
      <c r="D702" s="38" t="s">
        <v>2174</v>
      </c>
      <c r="E702" t="s">
        <v>2174</v>
      </c>
    </row>
    <row r="703" spans="1:5" customFormat="1" ht="14.5" x14ac:dyDescent="0.35">
      <c r="A703" s="38" t="s">
        <v>2278</v>
      </c>
      <c r="B703" s="38" t="s">
        <v>607</v>
      </c>
      <c r="C703" s="38" t="s">
        <v>2173</v>
      </c>
      <c r="D703" s="38" t="s">
        <v>2174</v>
      </c>
      <c r="E703" t="s">
        <v>2174</v>
      </c>
    </row>
    <row r="704" spans="1:5" customFormat="1" ht="14.5" x14ac:dyDescent="0.35">
      <c r="A704" s="38" t="s">
        <v>2279</v>
      </c>
      <c r="B704" s="38" t="s">
        <v>608</v>
      </c>
      <c r="C704" s="38" t="s">
        <v>2173</v>
      </c>
      <c r="D704" s="38" t="s">
        <v>2174</v>
      </c>
      <c r="E704" t="s">
        <v>2174</v>
      </c>
    </row>
    <row r="705" spans="1:5" customFormat="1" ht="14.5" x14ac:dyDescent="0.35">
      <c r="A705" s="38" t="s">
        <v>2280</v>
      </c>
      <c r="B705" s="38" t="s">
        <v>609</v>
      </c>
      <c r="C705" s="38" t="s">
        <v>2173</v>
      </c>
      <c r="D705" s="38" t="s">
        <v>2174</v>
      </c>
      <c r="E705" t="s">
        <v>2174</v>
      </c>
    </row>
    <row r="706" spans="1:5" customFormat="1" ht="14.5" x14ac:dyDescent="0.35">
      <c r="A706" s="38" t="s">
        <v>2281</v>
      </c>
      <c r="B706" s="38" t="s">
        <v>610</v>
      </c>
      <c r="C706" s="38" t="s">
        <v>2173</v>
      </c>
      <c r="D706" s="38" t="s">
        <v>2174</v>
      </c>
      <c r="E706" t="s">
        <v>2174</v>
      </c>
    </row>
    <row r="707" spans="1:5" customFormat="1" ht="14.5" x14ac:dyDescent="0.35">
      <c r="A707" s="38" t="s">
        <v>2282</v>
      </c>
      <c r="B707" s="38" t="s">
        <v>611</v>
      </c>
      <c r="C707" s="38" t="s">
        <v>2173</v>
      </c>
      <c r="D707" s="38" t="s">
        <v>2174</v>
      </c>
      <c r="E707" t="s">
        <v>2174</v>
      </c>
    </row>
    <row r="708" spans="1:5" customFormat="1" ht="14.5" x14ac:dyDescent="0.35">
      <c r="A708" s="38" t="s">
        <v>2283</v>
      </c>
      <c r="B708" s="38" t="s">
        <v>612</v>
      </c>
      <c r="C708" s="38" t="s">
        <v>2173</v>
      </c>
      <c r="D708" s="38" t="s">
        <v>2174</v>
      </c>
      <c r="E708" t="s">
        <v>2174</v>
      </c>
    </row>
    <row r="709" spans="1:5" customFormat="1" ht="14.5" x14ac:dyDescent="0.35">
      <c r="A709" s="38" t="s">
        <v>2284</v>
      </c>
      <c r="B709" s="38" t="s">
        <v>613</v>
      </c>
      <c r="C709" s="38" t="s">
        <v>2173</v>
      </c>
      <c r="D709" s="38" t="s">
        <v>2174</v>
      </c>
      <c r="E709" t="s">
        <v>2174</v>
      </c>
    </row>
    <row r="710" spans="1:5" customFormat="1" ht="14.5" x14ac:dyDescent="0.35">
      <c r="A710" s="38" t="s">
        <v>2285</v>
      </c>
      <c r="B710" s="38" t="s">
        <v>614</v>
      </c>
      <c r="C710" s="38" t="s">
        <v>2173</v>
      </c>
      <c r="D710" s="38" t="s">
        <v>2174</v>
      </c>
      <c r="E710" t="s">
        <v>2174</v>
      </c>
    </row>
    <row r="711" spans="1:5" customFormat="1" ht="14.5" x14ac:dyDescent="0.35">
      <c r="A711" s="38" t="s">
        <v>2286</v>
      </c>
      <c r="B711" s="38" t="s">
        <v>615</v>
      </c>
      <c r="C711" s="38" t="s">
        <v>2173</v>
      </c>
      <c r="D711" s="38" t="s">
        <v>2174</v>
      </c>
      <c r="E711" t="s">
        <v>2174</v>
      </c>
    </row>
    <row r="712" spans="1:5" customFormat="1" ht="14.5" x14ac:dyDescent="0.35">
      <c r="A712" s="38" t="s">
        <v>2287</v>
      </c>
      <c r="B712" s="38" t="s">
        <v>616</v>
      </c>
      <c r="C712" s="38" t="s">
        <v>2173</v>
      </c>
      <c r="D712" s="38" t="s">
        <v>2174</v>
      </c>
      <c r="E712" t="s">
        <v>2174</v>
      </c>
    </row>
    <row r="713" spans="1:5" customFormat="1" ht="14.5" x14ac:dyDescent="0.35">
      <c r="A713" s="38" t="s">
        <v>2288</v>
      </c>
      <c r="B713" s="38" t="s">
        <v>617</v>
      </c>
      <c r="C713" s="38" t="s">
        <v>2173</v>
      </c>
      <c r="D713" s="38" t="s">
        <v>2174</v>
      </c>
      <c r="E713" t="s">
        <v>2174</v>
      </c>
    </row>
    <row r="714" spans="1:5" customFormat="1" ht="14.5" x14ac:dyDescent="0.35">
      <c r="A714" s="38" t="s">
        <v>2289</v>
      </c>
      <c r="B714" s="38" t="s">
        <v>618</v>
      </c>
      <c r="C714" s="38" t="s">
        <v>2173</v>
      </c>
      <c r="D714" s="38" t="s">
        <v>2174</v>
      </c>
      <c r="E714" t="s">
        <v>2174</v>
      </c>
    </row>
    <row r="715" spans="1:5" customFormat="1" ht="14.5" x14ac:dyDescent="0.35">
      <c r="A715" s="38" t="s">
        <v>2290</v>
      </c>
      <c r="B715" s="38" t="s">
        <v>619</v>
      </c>
      <c r="C715" s="38" t="s">
        <v>2173</v>
      </c>
      <c r="D715" s="38" t="s">
        <v>2174</v>
      </c>
      <c r="E715" t="s">
        <v>2174</v>
      </c>
    </row>
    <row r="716" spans="1:5" customFormat="1" ht="14.5" x14ac:dyDescent="0.35">
      <c r="A716" s="38" t="s">
        <v>2291</v>
      </c>
      <c r="B716" s="38" t="s">
        <v>620</v>
      </c>
      <c r="C716" s="38" t="s">
        <v>2173</v>
      </c>
      <c r="D716" s="38" t="s">
        <v>2174</v>
      </c>
      <c r="E716" t="s">
        <v>2174</v>
      </c>
    </row>
    <row r="717" spans="1:5" customFormat="1" ht="14.5" x14ac:dyDescent="0.35">
      <c r="A717" s="38" t="s">
        <v>2292</v>
      </c>
      <c r="B717" s="38" t="s">
        <v>621</v>
      </c>
      <c r="C717" s="38" t="s">
        <v>2173</v>
      </c>
      <c r="D717" s="38" t="s">
        <v>2174</v>
      </c>
      <c r="E717" t="s">
        <v>2174</v>
      </c>
    </row>
    <row r="718" spans="1:5" customFormat="1" ht="14.5" x14ac:dyDescent="0.35">
      <c r="A718" s="38" t="s">
        <v>2293</v>
      </c>
      <c r="B718" s="38" t="s">
        <v>622</v>
      </c>
      <c r="C718" s="38" t="s">
        <v>2173</v>
      </c>
      <c r="D718" s="38" t="s">
        <v>2174</v>
      </c>
      <c r="E718" t="s">
        <v>2174</v>
      </c>
    </row>
    <row r="719" spans="1:5" customFormat="1" ht="14.5" x14ac:dyDescent="0.35">
      <c r="A719" s="38" t="s">
        <v>2294</v>
      </c>
      <c r="B719" s="38" t="s">
        <v>623</v>
      </c>
      <c r="C719" s="38" t="s">
        <v>2173</v>
      </c>
      <c r="D719" s="38" t="s">
        <v>2174</v>
      </c>
      <c r="E719" t="s">
        <v>2174</v>
      </c>
    </row>
    <row r="720" spans="1:5" customFormat="1" ht="14.5" x14ac:dyDescent="0.35">
      <c r="A720" s="38" t="s">
        <v>2295</v>
      </c>
      <c r="B720" s="38" t="s">
        <v>624</v>
      </c>
      <c r="C720" s="38" t="s">
        <v>2173</v>
      </c>
      <c r="D720" s="38" t="s">
        <v>2174</v>
      </c>
      <c r="E720" t="s">
        <v>2174</v>
      </c>
    </row>
    <row r="721" spans="1:5" customFormat="1" ht="14.5" x14ac:dyDescent="0.35">
      <c r="A721" s="38" t="s">
        <v>2296</v>
      </c>
      <c r="B721" s="38" t="s">
        <v>625</v>
      </c>
      <c r="C721" s="38" t="s">
        <v>2173</v>
      </c>
      <c r="D721" s="38" t="s">
        <v>2174</v>
      </c>
      <c r="E721" t="s">
        <v>2174</v>
      </c>
    </row>
    <row r="722" spans="1:5" customFormat="1" ht="14.5" x14ac:dyDescent="0.35">
      <c r="A722" s="38" t="s">
        <v>2297</v>
      </c>
      <c r="B722" s="38" t="s">
        <v>2298</v>
      </c>
      <c r="C722" s="38" t="s">
        <v>2173</v>
      </c>
      <c r="D722" s="38" t="s">
        <v>2174</v>
      </c>
      <c r="E722" t="s">
        <v>2174</v>
      </c>
    </row>
    <row r="723" spans="1:5" customFormat="1" ht="14.5" x14ac:dyDescent="0.35">
      <c r="A723" s="38" t="s">
        <v>2299</v>
      </c>
      <c r="B723" s="38" t="s">
        <v>626</v>
      </c>
      <c r="C723" s="38" t="s">
        <v>2173</v>
      </c>
      <c r="D723" s="38" t="s">
        <v>2174</v>
      </c>
      <c r="E723" t="s">
        <v>2174</v>
      </c>
    </row>
    <row r="724" spans="1:5" customFormat="1" ht="14.5" x14ac:dyDescent="0.35">
      <c r="A724" s="38" t="s">
        <v>2300</v>
      </c>
      <c r="B724" s="38" t="s">
        <v>627</v>
      </c>
      <c r="C724" s="38" t="s">
        <v>2173</v>
      </c>
      <c r="D724" s="38" t="s">
        <v>2174</v>
      </c>
      <c r="E724" t="s">
        <v>2174</v>
      </c>
    </row>
    <row r="725" spans="1:5" customFormat="1" ht="14.5" x14ac:dyDescent="0.35">
      <c r="A725" s="38" t="s">
        <v>2301</v>
      </c>
      <c r="B725" s="38" t="s">
        <v>628</v>
      </c>
      <c r="C725" s="38" t="s">
        <v>2173</v>
      </c>
      <c r="D725" s="38" t="s">
        <v>2174</v>
      </c>
      <c r="E725" t="s">
        <v>2174</v>
      </c>
    </row>
    <row r="726" spans="1:5" customFormat="1" ht="14.5" x14ac:dyDescent="0.35">
      <c r="A726" s="38" t="s">
        <v>2302</v>
      </c>
      <c r="B726" s="38" t="s">
        <v>1234</v>
      </c>
      <c r="C726" s="38" t="s">
        <v>2303</v>
      </c>
      <c r="D726" s="38" t="s">
        <v>2304</v>
      </c>
      <c r="E726" t="s">
        <v>2304</v>
      </c>
    </row>
    <row r="727" spans="1:5" customFormat="1" ht="14.5" x14ac:dyDescent="0.35">
      <c r="A727" s="38" t="s">
        <v>2305</v>
      </c>
      <c r="B727" s="38" t="s">
        <v>629</v>
      </c>
      <c r="C727" s="38" t="s">
        <v>2303</v>
      </c>
      <c r="D727" s="38" t="s">
        <v>2304</v>
      </c>
      <c r="E727" t="s">
        <v>2304</v>
      </c>
    </row>
    <row r="728" spans="1:5" customFormat="1" ht="14.5" x14ac:dyDescent="0.35">
      <c r="A728" s="38" t="s">
        <v>2306</v>
      </c>
      <c r="B728" s="38" t="s">
        <v>630</v>
      </c>
      <c r="C728" s="38" t="s">
        <v>2303</v>
      </c>
      <c r="D728" s="38" t="s">
        <v>2304</v>
      </c>
      <c r="E728" t="s">
        <v>2304</v>
      </c>
    </row>
    <row r="729" spans="1:5" customFormat="1" ht="14.5" x14ac:dyDescent="0.35">
      <c r="A729" s="38" t="s">
        <v>2307</v>
      </c>
      <c r="B729" s="38" t="s">
        <v>1235</v>
      </c>
      <c r="C729" s="38" t="s">
        <v>2303</v>
      </c>
      <c r="D729" s="38" t="s">
        <v>2304</v>
      </c>
      <c r="E729" t="s">
        <v>2304</v>
      </c>
    </row>
    <row r="730" spans="1:5" customFormat="1" ht="14.5" x14ac:dyDescent="0.35">
      <c r="A730" s="38" t="s">
        <v>2308</v>
      </c>
      <c r="B730" s="38" t="s">
        <v>631</v>
      </c>
      <c r="C730" s="38" t="s">
        <v>2303</v>
      </c>
      <c r="D730" s="38" t="s">
        <v>2304</v>
      </c>
      <c r="E730" t="s">
        <v>2304</v>
      </c>
    </row>
    <row r="731" spans="1:5" customFormat="1" ht="14.5" x14ac:dyDescent="0.35">
      <c r="A731" s="38" t="s">
        <v>2309</v>
      </c>
      <c r="B731" s="38" t="s">
        <v>632</v>
      </c>
      <c r="C731" s="38" t="s">
        <v>2303</v>
      </c>
      <c r="D731" s="38" t="s">
        <v>2304</v>
      </c>
      <c r="E731" t="s">
        <v>2304</v>
      </c>
    </row>
    <row r="732" spans="1:5" customFormat="1" ht="14.5" x14ac:dyDescent="0.35">
      <c r="A732" s="38" t="s">
        <v>2310</v>
      </c>
      <c r="B732" s="38" t="s">
        <v>633</v>
      </c>
      <c r="C732" s="38" t="s">
        <v>2303</v>
      </c>
      <c r="D732" s="38" t="s">
        <v>2304</v>
      </c>
      <c r="E732" t="s">
        <v>2304</v>
      </c>
    </row>
    <row r="733" spans="1:5" customFormat="1" ht="14.5" x14ac:dyDescent="0.35">
      <c r="A733" s="38" t="s">
        <v>2311</v>
      </c>
      <c r="B733" s="38" t="s">
        <v>633</v>
      </c>
      <c r="C733" s="38" t="s">
        <v>2303</v>
      </c>
      <c r="D733" s="38" t="s">
        <v>2304</v>
      </c>
      <c r="E733" t="s">
        <v>2304</v>
      </c>
    </row>
    <row r="734" spans="1:5" customFormat="1" ht="14.5" x14ac:dyDescent="0.35">
      <c r="A734" s="38" t="s">
        <v>2312</v>
      </c>
      <c r="B734" s="38" t="s">
        <v>634</v>
      </c>
      <c r="C734" s="38" t="s">
        <v>2303</v>
      </c>
      <c r="D734" s="38" t="s">
        <v>2304</v>
      </c>
      <c r="E734" t="s">
        <v>2304</v>
      </c>
    </row>
    <row r="735" spans="1:5" customFormat="1" ht="14.5" x14ac:dyDescent="0.35">
      <c r="A735" s="38" t="s">
        <v>2313</v>
      </c>
      <c r="B735" s="38" t="s">
        <v>634</v>
      </c>
      <c r="C735" s="38" t="s">
        <v>2303</v>
      </c>
      <c r="D735" s="38" t="s">
        <v>2304</v>
      </c>
      <c r="E735" t="s">
        <v>2304</v>
      </c>
    </row>
    <row r="736" spans="1:5" customFormat="1" ht="14.5" x14ac:dyDescent="0.35">
      <c r="A736" s="38" t="s">
        <v>2314</v>
      </c>
      <c r="B736" s="38" t="s">
        <v>1236</v>
      </c>
      <c r="C736" s="38" t="s">
        <v>2303</v>
      </c>
      <c r="D736" s="38" t="s">
        <v>2304</v>
      </c>
      <c r="E736" t="s">
        <v>2304</v>
      </c>
    </row>
    <row r="737" spans="1:5" customFormat="1" ht="14.5" x14ac:dyDescent="0.35">
      <c r="A737" s="38" t="s">
        <v>2315</v>
      </c>
      <c r="B737" s="38" t="s">
        <v>635</v>
      </c>
      <c r="C737" s="38" t="s">
        <v>2303</v>
      </c>
      <c r="D737" s="38" t="s">
        <v>2304</v>
      </c>
      <c r="E737" t="s">
        <v>2304</v>
      </c>
    </row>
    <row r="738" spans="1:5" customFormat="1" ht="14.5" x14ac:dyDescent="0.35">
      <c r="A738" s="38" t="s">
        <v>2316</v>
      </c>
      <c r="B738" s="38" t="s">
        <v>636</v>
      </c>
      <c r="C738" s="38" t="s">
        <v>2303</v>
      </c>
      <c r="D738" s="38" t="s">
        <v>2304</v>
      </c>
      <c r="E738" t="s">
        <v>2304</v>
      </c>
    </row>
    <row r="739" spans="1:5" customFormat="1" ht="14.5" x14ac:dyDescent="0.35">
      <c r="A739" s="38" t="s">
        <v>2317</v>
      </c>
      <c r="B739" s="38" t="s">
        <v>637</v>
      </c>
      <c r="C739" s="38" t="s">
        <v>2303</v>
      </c>
      <c r="D739" s="38" t="s">
        <v>2304</v>
      </c>
      <c r="E739" t="s">
        <v>2304</v>
      </c>
    </row>
    <row r="740" spans="1:5" customFormat="1" ht="14.5" x14ac:dyDescent="0.35">
      <c r="A740" s="38" t="s">
        <v>2318</v>
      </c>
      <c r="B740" s="38" t="s">
        <v>638</v>
      </c>
      <c r="C740" s="38" t="s">
        <v>2303</v>
      </c>
      <c r="D740" s="38" t="s">
        <v>2304</v>
      </c>
      <c r="E740" t="s">
        <v>2304</v>
      </c>
    </row>
    <row r="741" spans="1:5" customFormat="1" ht="14.5" x14ac:dyDescent="0.35">
      <c r="A741" s="38" t="s">
        <v>2319</v>
      </c>
      <c r="B741" s="38" t="s">
        <v>639</v>
      </c>
      <c r="C741" s="38" t="s">
        <v>2303</v>
      </c>
      <c r="D741" s="38" t="s">
        <v>2304</v>
      </c>
      <c r="E741" t="s">
        <v>2304</v>
      </c>
    </row>
    <row r="742" spans="1:5" customFormat="1" ht="14.5" x14ac:dyDescent="0.35">
      <c r="A742" s="38" t="s">
        <v>2320</v>
      </c>
      <c r="B742" s="38" t="s">
        <v>640</v>
      </c>
      <c r="C742" s="38" t="s">
        <v>2303</v>
      </c>
      <c r="D742" s="38" t="s">
        <v>2304</v>
      </c>
      <c r="E742" t="s">
        <v>2304</v>
      </c>
    </row>
    <row r="743" spans="1:5" customFormat="1" ht="14.5" x14ac:dyDescent="0.35">
      <c r="A743" s="38" t="s">
        <v>2321</v>
      </c>
      <c r="B743" s="38" t="s">
        <v>641</v>
      </c>
      <c r="C743" s="38" t="s">
        <v>2303</v>
      </c>
      <c r="D743" s="38" t="s">
        <v>2304</v>
      </c>
      <c r="E743" t="s">
        <v>2304</v>
      </c>
    </row>
    <row r="744" spans="1:5" customFormat="1" ht="14.5" x14ac:dyDescent="0.35">
      <c r="A744" s="38" t="s">
        <v>2322</v>
      </c>
      <c r="B744" s="38" t="s">
        <v>642</v>
      </c>
      <c r="C744" s="38" t="s">
        <v>2303</v>
      </c>
      <c r="D744" s="38" t="s">
        <v>2304</v>
      </c>
      <c r="E744" t="s">
        <v>2304</v>
      </c>
    </row>
    <row r="745" spans="1:5" customFormat="1" ht="14.5" x14ac:dyDescent="0.35">
      <c r="A745" s="38" t="s">
        <v>2323</v>
      </c>
      <c r="B745" s="38" t="s">
        <v>1237</v>
      </c>
      <c r="C745" s="38" t="s">
        <v>2303</v>
      </c>
      <c r="D745" s="38" t="s">
        <v>2304</v>
      </c>
      <c r="E745" t="s">
        <v>2304</v>
      </c>
    </row>
    <row r="746" spans="1:5" customFormat="1" ht="14.5" x14ac:dyDescent="0.35">
      <c r="A746" s="38" t="s">
        <v>2324</v>
      </c>
      <c r="B746" s="38" t="s">
        <v>1238</v>
      </c>
      <c r="C746" s="38" t="s">
        <v>2303</v>
      </c>
      <c r="D746" s="38" t="s">
        <v>2304</v>
      </c>
      <c r="E746" t="s">
        <v>2304</v>
      </c>
    </row>
    <row r="747" spans="1:5" customFormat="1" ht="14.5" x14ac:dyDescent="0.35">
      <c r="A747" s="38" t="s">
        <v>2325</v>
      </c>
      <c r="B747" s="38" t="s">
        <v>1274</v>
      </c>
      <c r="C747" s="38" t="s">
        <v>2303</v>
      </c>
      <c r="D747" s="38" t="s">
        <v>2304</v>
      </c>
      <c r="E747" t="s">
        <v>2304</v>
      </c>
    </row>
    <row r="748" spans="1:5" customFormat="1" ht="14.5" x14ac:dyDescent="0.35">
      <c r="A748" s="38" t="s">
        <v>2326</v>
      </c>
      <c r="B748" s="38" t="s">
        <v>643</v>
      </c>
      <c r="C748" s="38" t="s">
        <v>2303</v>
      </c>
      <c r="D748" s="38" t="s">
        <v>2304</v>
      </c>
      <c r="E748" t="s">
        <v>2304</v>
      </c>
    </row>
    <row r="749" spans="1:5" customFormat="1" ht="14.5" x14ac:dyDescent="0.35">
      <c r="A749" s="38" t="s">
        <v>2327</v>
      </c>
      <c r="B749" s="38" t="s">
        <v>644</v>
      </c>
      <c r="C749" s="38" t="s">
        <v>2303</v>
      </c>
      <c r="D749" s="38" t="s">
        <v>2304</v>
      </c>
      <c r="E749" t="s">
        <v>2304</v>
      </c>
    </row>
    <row r="750" spans="1:5" customFormat="1" ht="14.5" x14ac:dyDescent="0.35">
      <c r="A750" s="38" t="s">
        <v>2328</v>
      </c>
      <c r="B750" s="38" t="s">
        <v>1239</v>
      </c>
      <c r="C750" s="38" t="s">
        <v>2303</v>
      </c>
      <c r="D750" s="38" t="s">
        <v>2304</v>
      </c>
      <c r="E750" t="s">
        <v>2304</v>
      </c>
    </row>
    <row r="751" spans="1:5" customFormat="1" ht="14.5" x14ac:dyDescent="0.35">
      <c r="A751" s="38" t="s">
        <v>2329</v>
      </c>
      <c r="B751" s="38" t="s">
        <v>645</v>
      </c>
      <c r="C751" s="38" t="s">
        <v>2303</v>
      </c>
      <c r="D751" s="38" t="s">
        <v>2304</v>
      </c>
      <c r="E751" t="s">
        <v>2304</v>
      </c>
    </row>
    <row r="752" spans="1:5" customFormat="1" ht="14.5" x14ac:dyDescent="0.35">
      <c r="A752" s="38" t="s">
        <v>2330</v>
      </c>
      <c r="B752" s="38" t="s">
        <v>646</v>
      </c>
      <c r="C752" s="38" t="s">
        <v>2303</v>
      </c>
      <c r="D752" s="38" t="s">
        <v>2304</v>
      </c>
      <c r="E752" t="s">
        <v>2304</v>
      </c>
    </row>
    <row r="753" spans="1:5" customFormat="1" ht="14.5" x14ac:dyDescent="0.35">
      <c r="A753" s="38" t="s">
        <v>2331</v>
      </c>
      <c r="B753" s="38" t="s">
        <v>647</v>
      </c>
      <c r="C753" s="38" t="s">
        <v>2303</v>
      </c>
      <c r="D753" s="38" t="s">
        <v>2304</v>
      </c>
      <c r="E753" t="s">
        <v>2304</v>
      </c>
    </row>
    <row r="754" spans="1:5" customFormat="1" ht="14.5" x14ac:dyDescent="0.35">
      <c r="A754" s="38" t="s">
        <v>2332</v>
      </c>
      <c r="B754" s="38" t="s">
        <v>648</v>
      </c>
      <c r="C754" s="38" t="s">
        <v>2303</v>
      </c>
      <c r="D754" s="38" t="s">
        <v>2304</v>
      </c>
      <c r="E754" t="s">
        <v>2304</v>
      </c>
    </row>
    <row r="755" spans="1:5" customFormat="1" ht="14.5" x14ac:dyDescent="0.35">
      <c r="A755" s="38" t="s">
        <v>2333</v>
      </c>
      <c r="B755" s="38" t="s">
        <v>649</v>
      </c>
      <c r="C755" s="38" t="s">
        <v>2303</v>
      </c>
      <c r="D755" s="38" t="s">
        <v>2304</v>
      </c>
      <c r="E755" t="s">
        <v>2304</v>
      </c>
    </row>
    <row r="756" spans="1:5" customFormat="1" ht="14.5" x14ac:dyDescent="0.35">
      <c r="A756" s="38" t="s">
        <v>2334</v>
      </c>
      <c r="B756" s="38" t="s">
        <v>650</v>
      </c>
      <c r="C756" s="38" t="s">
        <v>2303</v>
      </c>
      <c r="D756" s="38" t="s">
        <v>2304</v>
      </c>
      <c r="E756" t="s">
        <v>2304</v>
      </c>
    </row>
    <row r="757" spans="1:5" customFormat="1" ht="14.5" x14ac:dyDescent="0.35">
      <c r="A757" s="38" t="s">
        <v>2335</v>
      </c>
      <c r="B757" s="38" t="s">
        <v>651</v>
      </c>
      <c r="C757" s="38" t="s">
        <v>2303</v>
      </c>
      <c r="D757" s="38" t="s">
        <v>2304</v>
      </c>
      <c r="E757" t="s">
        <v>2304</v>
      </c>
    </row>
    <row r="758" spans="1:5" customFormat="1" ht="14.5" x14ac:dyDescent="0.35">
      <c r="A758" s="38" t="s">
        <v>2336</v>
      </c>
      <c r="B758" s="38" t="s">
        <v>652</v>
      </c>
      <c r="C758" s="38" t="s">
        <v>2303</v>
      </c>
      <c r="D758" s="38" t="s">
        <v>2304</v>
      </c>
      <c r="E758" t="s">
        <v>2304</v>
      </c>
    </row>
    <row r="759" spans="1:5" customFormat="1" ht="14.5" x14ac:dyDescent="0.35">
      <c r="A759" s="38" t="s">
        <v>2337</v>
      </c>
      <c r="B759" s="38" t="s">
        <v>1275</v>
      </c>
      <c r="C759" s="38" t="s">
        <v>2303</v>
      </c>
      <c r="D759" s="38" t="s">
        <v>2304</v>
      </c>
      <c r="E759" t="s">
        <v>2304</v>
      </c>
    </row>
    <row r="760" spans="1:5" customFormat="1" ht="14.5" x14ac:dyDescent="0.35">
      <c r="A760" s="38" t="s">
        <v>2338</v>
      </c>
      <c r="B760" s="38" t="s">
        <v>653</v>
      </c>
      <c r="C760" s="38" t="s">
        <v>2303</v>
      </c>
      <c r="D760" s="38" t="s">
        <v>2304</v>
      </c>
      <c r="E760" t="s">
        <v>2304</v>
      </c>
    </row>
    <row r="761" spans="1:5" customFormat="1" ht="14.5" x14ac:dyDescent="0.35">
      <c r="A761" s="38" t="s">
        <v>2339</v>
      </c>
      <c r="B761" s="38" t="s">
        <v>654</v>
      </c>
      <c r="C761" s="38" t="s">
        <v>2303</v>
      </c>
      <c r="D761" s="38" t="s">
        <v>2304</v>
      </c>
      <c r="E761" t="s">
        <v>2304</v>
      </c>
    </row>
    <row r="762" spans="1:5" customFormat="1" ht="14.5" x14ac:dyDescent="0.35">
      <c r="A762" s="38" t="s">
        <v>2340</v>
      </c>
      <c r="B762" s="38" t="s">
        <v>655</v>
      </c>
      <c r="C762" s="38" t="s">
        <v>2303</v>
      </c>
      <c r="D762" s="38" t="s">
        <v>2304</v>
      </c>
      <c r="E762" t="s">
        <v>2304</v>
      </c>
    </row>
    <row r="763" spans="1:5" customFormat="1" ht="14.5" x14ac:dyDescent="0.35">
      <c r="A763" s="38" t="s">
        <v>2341</v>
      </c>
      <c r="B763" s="38" t="s">
        <v>1276</v>
      </c>
      <c r="C763" s="38" t="s">
        <v>2303</v>
      </c>
      <c r="D763" s="38" t="s">
        <v>2304</v>
      </c>
      <c r="E763" t="s">
        <v>2304</v>
      </c>
    </row>
    <row r="764" spans="1:5" customFormat="1" ht="14.5" x14ac:dyDescent="0.35">
      <c r="A764" s="38" t="s">
        <v>2342</v>
      </c>
      <c r="B764" s="38" t="s">
        <v>656</v>
      </c>
      <c r="C764" s="38" t="s">
        <v>2343</v>
      </c>
      <c r="D764" s="38" t="s">
        <v>2344</v>
      </c>
      <c r="E764" t="s">
        <v>2345</v>
      </c>
    </row>
    <row r="765" spans="1:5" customFormat="1" ht="14.5" x14ac:dyDescent="0.35">
      <c r="A765" s="38" t="s">
        <v>2346</v>
      </c>
      <c r="B765" s="38" t="s">
        <v>657</v>
      </c>
      <c r="C765" s="38" t="s">
        <v>2343</v>
      </c>
      <c r="D765" s="38" t="s">
        <v>2344</v>
      </c>
      <c r="E765" t="s">
        <v>2345</v>
      </c>
    </row>
    <row r="766" spans="1:5" customFormat="1" ht="14.5" x14ac:dyDescent="0.35">
      <c r="A766" s="38" t="s">
        <v>2347</v>
      </c>
      <c r="B766" s="38" t="s">
        <v>658</v>
      </c>
      <c r="C766" s="38" t="s">
        <v>2343</v>
      </c>
      <c r="D766" s="38" t="s">
        <v>2344</v>
      </c>
      <c r="E766" t="s">
        <v>2345</v>
      </c>
    </row>
    <row r="767" spans="1:5" customFormat="1" ht="14.5" x14ac:dyDescent="0.35">
      <c r="A767" s="38" t="s">
        <v>2348</v>
      </c>
      <c r="B767" s="38" t="s">
        <v>659</v>
      </c>
      <c r="C767" s="38" t="s">
        <v>2343</v>
      </c>
      <c r="D767" s="38" t="s">
        <v>2344</v>
      </c>
      <c r="E767" t="s">
        <v>2345</v>
      </c>
    </row>
    <row r="768" spans="1:5" customFormat="1" ht="14.5" x14ac:dyDescent="0.35">
      <c r="A768" s="38" t="s">
        <v>2349</v>
      </c>
      <c r="B768" s="38" t="s">
        <v>660</v>
      </c>
      <c r="C768" s="38" t="s">
        <v>2343</v>
      </c>
      <c r="D768" s="38" t="s">
        <v>2344</v>
      </c>
      <c r="E768" t="s">
        <v>2345</v>
      </c>
    </row>
    <row r="769" spans="1:5" customFormat="1" ht="14.5" x14ac:dyDescent="0.35">
      <c r="A769" s="38" t="s">
        <v>2350</v>
      </c>
      <c r="B769" s="38" t="s">
        <v>661</v>
      </c>
      <c r="C769" s="38" t="s">
        <v>2343</v>
      </c>
      <c r="D769" s="38" t="s">
        <v>2344</v>
      </c>
      <c r="E769" t="s">
        <v>2345</v>
      </c>
    </row>
    <row r="770" spans="1:5" customFormat="1" ht="14.5" x14ac:dyDescent="0.35">
      <c r="A770" s="38" t="s">
        <v>2351</v>
      </c>
      <c r="B770" s="38" t="s">
        <v>662</v>
      </c>
      <c r="C770" s="38" t="s">
        <v>2343</v>
      </c>
      <c r="D770" s="38" t="s">
        <v>2344</v>
      </c>
      <c r="E770" t="s">
        <v>2345</v>
      </c>
    </row>
    <row r="771" spans="1:5" customFormat="1" ht="14.5" x14ac:dyDescent="0.35">
      <c r="A771" s="38" t="s">
        <v>2352</v>
      </c>
      <c r="B771" s="38" t="s">
        <v>663</v>
      </c>
      <c r="C771" s="38" t="s">
        <v>2343</v>
      </c>
      <c r="D771" s="38" t="s">
        <v>2344</v>
      </c>
      <c r="E771" t="s">
        <v>2345</v>
      </c>
    </row>
    <row r="772" spans="1:5" customFormat="1" ht="14.5" x14ac:dyDescent="0.35">
      <c r="A772" s="38" t="s">
        <v>2353</v>
      </c>
      <c r="B772" s="38" t="s">
        <v>664</v>
      </c>
      <c r="C772" s="38" t="s">
        <v>2343</v>
      </c>
      <c r="D772" s="38" t="s">
        <v>2344</v>
      </c>
      <c r="E772" t="s">
        <v>2345</v>
      </c>
    </row>
    <row r="773" spans="1:5" customFormat="1" ht="14.5" x14ac:dyDescent="0.35">
      <c r="A773" s="38" t="s">
        <v>2354</v>
      </c>
      <c r="B773" s="38" t="s">
        <v>665</v>
      </c>
      <c r="C773" s="38" t="s">
        <v>2343</v>
      </c>
      <c r="D773" s="38" t="s">
        <v>2344</v>
      </c>
      <c r="E773" t="s">
        <v>2345</v>
      </c>
    </row>
    <row r="774" spans="1:5" customFormat="1" ht="14.5" x14ac:dyDescent="0.35">
      <c r="A774" s="38" t="s">
        <v>2355</v>
      </c>
      <c r="B774" s="38" t="s">
        <v>666</v>
      </c>
      <c r="C774" s="38" t="s">
        <v>2343</v>
      </c>
      <c r="D774" s="38" t="s">
        <v>2344</v>
      </c>
      <c r="E774" t="s">
        <v>2345</v>
      </c>
    </row>
    <row r="775" spans="1:5" customFormat="1" ht="14.5" x14ac:dyDescent="0.35">
      <c r="A775" s="38" t="s">
        <v>2356</v>
      </c>
      <c r="B775" s="38" t="s">
        <v>667</v>
      </c>
      <c r="C775" s="38" t="s">
        <v>2343</v>
      </c>
      <c r="D775" s="38" t="s">
        <v>2344</v>
      </c>
      <c r="E775" t="s">
        <v>2345</v>
      </c>
    </row>
    <row r="776" spans="1:5" customFormat="1" ht="14.5" x14ac:dyDescent="0.35">
      <c r="A776" s="38" t="s">
        <v>2357</v>
      </c>
      <c r="B776" s="38" t="s">
        <v>1240</v>
      </c>
      <c r="C776" s="38" t="s">
        <v>2343</v>
      </c>
      <c r="D776" s="38" t="s">
        <v>2344</v>
      </c>
      <c r="E776" t="s">
        <v>2345</v>
      </c>
    </row>
    <row r="777" spans="1:5" customFormat="1" ht="14.5" x14ac:dyDescent="0.35">
      <c r="A777" s="38" t="s">
        <v>2358</v>
      </c>
      <c r="B777" s="38" t="s">
        <v>668</v>
      </c>
      <c r="C777" s="38" t="s">
        <v>2343</v>
      </c>
      <c r="D777" s="38" t="s">
        <v>2344</v>
      </c>
      <c r="E777" t="s">
        <v>2345</v>
      </c>
    </row>
    <row r="778" spans="1:5" customFormat="1" ht="14.5" x14ac:dyDescent="0.35">
      <c r="A778" s="38" t="s">
        <v>2359</v>
      </c>
      <c r="B778" s="38" t="s">
        <v>669</v>
      </c>
      <c r="C778" s="38" t="s">
        <v>2343</v>
      </c>
      <c r="D778" s="38" t="s">
        <v>2344</v>
      </c>
      <c r="E778" t="s">
        <v>2345</v>
      </c>
    </row>
    <row r="779" spans="1:5" customFormat="1" ht="14.5" x14ac:dyDescent="0.35">
      <c r="A779" s="38" t="s">
        <v>2360</v>
      </c>
      <c r="B779" s="38" t="s">
        <v>1241</v>
      </c>
      <c r="C779" s="38" t="s">
        <v>2343</v>
      </c>
      <c r="D779" s="38" t="s">
        <v>2344</v>
      </c>
      <c r="E779" t="s">
        <v>2345</v>
      </c>
    </row>
    <row r="780" spans="1:5" customFormat="1" ht="14.5" x14ac:dyDescent="0.35">
      <c r="A780" s="38" t="s">
        <v>2361</v>
      </c>
      <c r="B780" s="38" t="s">
        <v>1242</v>
      </c>
      <c r="C780" s="38" t="s">
        <v>2343</v>
      </c>
      <c r="D780" s="38" t="s">
        <v>2344</v>
      </c>
      <c r="E780" t="s">
        <v>2345</v>
      </c>
    </row>
    <row r="781" spans="1:5" customFormat="1" ht="14.5" x14ac:dyDescent="0.35">
      <c r="A781" s="38" t="s">
        <v>2362</v>
      </c>
      <c r="B781" s="38" t="s">
        <v>670</v>
      </c>
      <c r="C781" s="38" t="s">
        <v>2343</v>
      </c>
      <c r="D781" s="38" t="s">
        <v>2344</v>
      </c>
      <c r="E781" t="s">
        <v>2345</v>
      </c>
    </row>
    <row r="782" spans="1:5" customFormat="1" ht="14.5" x14ac:dyDescent="0.35">
      <c r="A782" s="38" t="s">
        <v>2363</v>
      </c>
      <c r="B782" s="38" t="s">
        <v>671</v>
      </c>
      <c r="C782" s="38" t="s">
        <v>2343</v>
      </c>
      <c r="D782" s="38" t="s">
        <v>2344</v>
      </c>
      <c r="E782" t="s">
        <v>2345</v>
      </c>
    </row>
    <row r="783" spans="1:5" customFormat="1" ht="14.5" x14ac:dyDescent="0.35">
      <c r="A783" s="38" t="s">
        <v>2364</v>
      </c>
      <c r="B783" s="38" t="s">
        <v>672</v>
      </c>
      <c r="C783" s="38" t="s">
        <v>2365</v>
      </c>
      <c r="D783" s="38" t="s">
        <v>2366</v>
      </c>
      <c r="E783" t="s">
        <v>2345</v>
      </c>
    </row>
    <row r="784" spans="1:5" customFormat="1" ht="14.5" x14ac:dyDescent="0.35">
      <c r="A784" s="38" t="s">
        <v>2367</v>
      </c>
      <c r="B784" s="38" t="s">
        <v>672</v>
      </c>
      <c r="C784" s="38" t="s">
        <v>2365</v>
      </c>
      <c r="D784" s="38" t="s">
        <v>2366</v>
      </c>
      <c r="E784" t="s">
        <v>2345</v>
      </c>
    </row>
    <row r="785" spans="1:5" customFormat="1" ht="14.5" x14ac:dyDescent="0.35">
      <c r="A785" s="38" t="s">
        <v>2368</v>
      </c>
      <c r="B785" s="38" t="s">
        <v>673</v>
      </c>
      <c r="C785" s="38" t="s">
        <v>2365</v>
      </c>
      <c r="D785" s="38" t="s">
        <v>2366</v>
      </c>
      <c r="E785" t="s">
        <v>2345</v>
      </c>
    </row>
    <row r="786" spans="1:5" customFormat="1" ht="14.5" x14ac:dyDescent="0.35">
      <c r="A786" s="38" t="s">
        <v>2369</v>
      </c>
      <c r="B786" s="38" t="s">
        <v>674</v>
      </c>
      <c r="C786" s="38" t="s">
        <v>2370</v>
      </c>
      <c r="D786" s="38" t="s">
        <v>2371</v>
      </c>
      <c r="E786" t="s">
        <v>2371</v>
      </c>
    </row>
    <row r="787" spans="1:5" customFormat="1" ht="14.5" x14ac:dyDescent="0.35">
      <c r="A787" s="38" t="s">
        <v>2372</v>
      </c>
      <c r="B787" s="38" t="s">
        <v>675</v>
      </c>
      <c r="C787" s="38" t="s">
        <v>2370</v>
      </c>
      <c r="D787" s="38" t="s">
        <v>2371</v>
      </c>
      <c r="E787" t="s">
        <v>2371</v>
      </c>
    </row>
    <row r="788" spans="1:5" customFormat="1" ht="14.5" x14ac:dyDescent="0.35">
      <c r="A788" s="38" t="s">
        <v>2373</v>
      </c>
      <c r="B788" s="38" t="s">
        <v>676</v>
      </c>
      <c r="C788" s="38" t="s">
        <v>2370</v>
      </c>
      <c r="D788" s="38" t="s">
        <v>2371</v>
      </c>
      <c r="E788" t="s">
        <v>2371</v>
      </c>
    </row>
    <row r="789" spans="1:5" customFormat="1" ht="14.5" x14ac:dyDescent="0.35">
      <c r="A789" s="38" t="s">
        <v>2374</v>
      </c>
      <c r="B789" s="38" t="s">
        <v>677</v>
      </c>
      <c r="C789" s="38" t="s">
        <v>2375</v>
      </c>
      <c r="D789" s="38" t="s">
        <v>2376</v>
      </c>
      <c r="E789" t="s">
        <v>2376</v>
      </c>
    </row>
    <row r="790" spans="1:5" customFormat="1" ht="14.5" x14ac:dyDescent="0.35">
      <c r="A790" s="38" t="s">
        <v>2377</v>
      </c>
      <c r="B790" s="38" t="s">
        <v>2378</v>
      </c>
      <c r="C790" s="38" t="s">
        <v>2375</v>
      </c>
      <c r="D790" s="38" t="s">
        <v>2376</v>
      </c>
      <c r="E790" t="s">
        <v>2376</v>
      </c>
    </row>
    <row r="791" spans="1:5" customFormat="1" ht="14.5" x14ac:dyDescent="0.35">
      <c r="A791" s="38" t="s">
        <v>2379</v>
      </c>
      <c r="B791" s="38" t="s">
        <v>678</v>
      </c>
      <c r="C791" s="38" t="s">
        <v>2380</v>
      </c>
      <c r="D791" s="38" t="s">
        <v>2381</v>
      </c>
      <c r="E791" t="s">
        <v>2381</v>
      </c>
    </row>
    <row r="792" spans="1:5" customFormat="1" ht="14.5" x14ac:dyDescent="0.35">
      <c r="A792" s="38" t="s">
        <v>2382</v>
      </c>
      <c r="B792" s="38" t="s">
        <v>679</v>
      </c>
      <c r="C792" s="38" t="s">
        <v>2380</v>
      </c>
      <c r="D792" s="38" t="s">
        <v>2381</v>
      </c>
      <c r="E792" t="s">
        <v>2381</v>
      </c>
    </row>
    <row r="793" spans="1:5" customFormat="1" ht="14.5" x14ac:dyDescent="0.35">
      <c r="A793" s="38" t="s">
        <v>2383</v>
      </c>
      <c r="B793" s="38" t="s">
        <v>680</v>
      </c>
      <c r="C793" s="38" t="s">
        <v>2380</v>
      </c>
      <c r="D793" s="38" t="s">
        <v>2381</v>
      </c>
      <c r="E793" t="s">
        <v>2381</v>
      </c>
    </row>
    <row r="794" spans="1:5" customFormat="1" ht="14.5" x14ac:dyDescent="0.35">
      <c r="A794" s="38" t="s">
        <v>2384</v>
      </c>
      <c r="B794" s="38" t="s">
        <v>681</v>
      </c>
      <c r="C794" s="38" t="s">
        <v>2380</v>
      </c>
      <c r="D794" s="38" t="s">
        <v>2381</v>
      </c>
      <c r="E794" t="s">
        <v>2381</v>
      </c>
    </row>
    <row r="795" spans="1:5" customFormat="1" ht="14.5" x14ac:dyDescent="0.35">
      <c r="A795" s="38" t="s">
        <v>2385</v>
      </c>
      <c r="B795" s="38" t="s">
        <v>682</v>
      </c>
      <c r="C795" s="38" t="s">
        <v>2380</v>
      </c>
      <c r="D795" s="38" t="s">
        <v>2381</v>
      </c>
      <c r="E795" t="s">
        <v>2381</v>
      </c>
    </row>
    <row r="796" spans="1:5" customFormat="1" ht="14.5" x14ac:dyDescent="0.35">
      <c r="A796" s="38" t="s">
        <v>2386</v>
      </c>
      <c r="B796" s="38" t="s">
        <v>683</v>
      </c>
      <c r="C796" s="38" t="s">
        <v>2380</v>
      </c>
      <c r="D796" s="38" t="s">
        <v>2381</v>
      </c>
      <c r="E796" t="s">
        <v>2381</v>
      </c>
    </row>
    <row r="797" spans="1:5" customFormat="1" ht="14.5" x14ac:dyDescent="0.35">
      <c r="A797" s="38" t="s">
        <v>2387</v>
      </c>
      <c r="B797" s="38" t="s">
        <v>684</v>
      </c>
      <c r="C797" s="38" t="s">
        <v>2380</v>
      </c>
      <c r="D797" s="38" t="s">
        <v>2381</v>
      </c>
      <c r="E797" t="s">
        <v>2381</v>
      </c>
    </row>
    <row r="798" spans="1:5" customFormat="1" ht="14.5" x14ac:dyDescent="0.35">
      <c r="A798" s="38" t="s">
        <v>2388</v>
      </c>
      <c r="B798" s="38" t="s">
        <v>685</v>
      </c>
      <c r="C798" s="38" t="s">
        <v>2380</v>
      </c>
      <c r="D798" s="38" t="s">
        <v>2381</v>
      </c>
      <c r="E798" t="s">
        <v>2381</v>
      </c>
    </row>
    <row r="799" spans="1:5" customFormat="1" ht="14.5" x14ac:dyDescent="0.35">
      <c r="A799" s="38" t="s">
        <v>2389</v>
      </c>
      <c r="B799" s="38" t="s">
        <v>686</v>
      </c>
      <c r="C799" s="38" t="s">
        <v>2380</v>
      </c>
      <c r="D799" s="38" t="s">
        <v>2381</v>
      </c>
      <c r="E799" t="s">
        <v>2381</v>
      </c>
    </row>
    <row r="800" spans="1:5" customFormat="1" ht="14.5" x14ac:dyDescent="0.35">
      <c r="A800" s="38" t="s">
        <v>2390</v>
      </c>
      <c r="B800" s="38" t="s">
        <v>687</v>
      </c>
      <c r="C800" s="38" t="s">
        <v>2380</v>
      </c>
      <c r="D800" s="38" t="s">
        <v>2381</v>
      </c>
      <c r="E800" t="s">
        <v>2381</v>
      </c>
    </row>
    <row r="801" spans="1:5" customFormat="1" ht="14.5" x14ac:dyDescent="0.35">
      <c r="A801" s="38" t="s">
        <v>2391</v>
      </c>
      <c r="B801" s="38" t="s">
        <v>688</v>
      </c>
      <c r="C801" s="38" t="s">
        <v>2380</v>
      </c>
      <c r="D801" s="38" t="s">
        <v>2381</v>
      </c>
      <c r="E801" t="s">
        <v>2381</v>
      </c>
    </row>
    <row r="802" spans="1:5" customFormat="1" ht="14.5" x14ac:dyDescent="0.35">
      <c r="A802" s="38" t="s">
        <v>2392</v>
      </c>
      <c r="B802" s="38" t="s">
        <v>689</v>
      </c>
      <c r="C802" s="38" t="s">
        <v>2380</v>
      </c>
      <c r="D802" s="38" t="s">
        <v>2381</v>
      </c>
      <c r="E802" t="s">
        <v>2381</v>
      </c>
    </row>
    <row r="803" spans="1:5" customFormat="1" ht="14.5" x14ac:dyDescent="0.35">
      <c r="A803" s="38" t="s">
        <v>2393</v>
      </c>
      <c r="B803" s="38" t="s">
        <v>690</v>
      </c>
      <c r="C803" s="38" t="s">
        <v>2380</v>
      </c>
      <c r="D803" s="38" t="s">
        <v>2381</v>
      </c>
      <c r="E803" t="s">
        <v>2381</v>
      </c>
    </row>
    <row r="804" spans="1:5" customFormat="1" ht="14.5" x14ac:dyDescent="0.35">
      <c r="A804" s="38" t="s">
        <v>2394</v>
      </c>
      <c r="B804" s="38" t="s">
        <v>691</v>
      </c>
      <c r="C804" s="38" t="s">
        <v>2380</v>
      </c>
      <c r="D804" s="38" t="s">
        <v>2381</v>
      </c>
      <c r="E804" t="s">
        <v>2381</v>
      </c>
    </row>
    <row r="805" spans="1:5" customFormat="1" ht="14.5" x14ac:dyDescent="0.35">
      <c r="A805" s="38" t="s">
        <v>2395</v>
      </c>
      <c r="B805" s="38" t="s">
        <v>692</v>
      </c>
      <c r="C805" s="38" t="s">
        <v>2380</v>
      </c>
      <c r="D805" s="38" t="s">
        <v>2381</v>
      </c>
      <c r="E805" t="s">
        <v>2381</v>
      </c>
    </row>
    <row r="806" spans="1:5" customFormat="1" ht="14.5" x14ac:dyDescent="0.35">
      <c r="A806" s="38" t="s">
        <v>2396</v>
      </c>
      <c r="B806" s="38" t="s">
        <v>693</v>
      </c>
      <c r="C806" s="38" t="s">
        <v>2380</v>
      </c>
      <c r="D806" s="38" t="s">
        <v>2381</v>
      </c>
      <c r="E806" t="s">
        <v>2381</v>
      </c>
    </row>
    <row r="807" spans="1:5" customFormat="1" ht="14.5" x14ac:dyDescent="0.35">
      <c r="A807" s="38" t="s">
        <v>2397</v>
      </c>
      <c r="B807" s="38" t="s">
        <v>694</v>
      </c>
      <c r="C807" s="38" t="s">
        <v>2380</v>
      </c>
      <c r="D807" s="38" t="s">
        <v>2381</v>
      </c>
      <c r="E807" t="s">
        <v>2381</v>
      </c>
    </row>
    <row r="808" spans="1:5" customFormat="1" ht="14.5" x14ac:dyDescent="0.35">
      <c r="A808" s="38" t="s">
        <v>2398</v>
      </c>
      <c r="B808" s="38" t="s">
        <v>695</v>
      </c>
      <c r="C808" s="38" t="s">
        <v>2380</v>
      </c>
      <c r="D808" s="38" t="s">
        <v>2381</v>
      </c>
      <c r="E808" t="s">
        <v>2381</v>
      </c>
    </row>
    <row r="809" spans="1:5" customFormat="1" ht="14.5" x14ac:dyDescent="0.35">
      <c r="A809" s="38" t="s">
        <v>2399</v>
      </c>
      <c r="B809" s="38" t="s">
        <v>696</v>
      </c>
      <c r="C809" s="38" t="s">
        <v>2380</v>
      </c>
      <c r="D809" s="38" t="s">
        <v>2381</v>
      </c>
      <c r="E809" t="s">
        <v>2381</v>
      </c>
    </row>
    <row r="810" spans="1:5" customFormat="1" ht="14.5" x14ac:dyDescent="0.35">
      <c r="A810" s="38" t="s">
        <v>2400</v>
      </c>
      <c r="B810" s="38" t="s">
        <v>697</v>
      </c>
      <c r="C810" s="38" t="s">
        <v>2380</v>
      </c>
      <c r="D810" s="38" t="s">
        <v>2381</v>
      </c>
      <c r="E810" t="s">
        <v>2381</v>
      </c>
    </row>
    <row r="811" spans="1:5" customFormat="1" ht="14.5" x14ac:dyDescent="0.35">
      <c r="A811" s="38" t="s">
        <v>2401</v>
      </c>
      <c r="B811" s="38" t="s">
        <v>698</v>
      </c>
      <c r="C811" s="38" t="s">
        <v>2380</v>
      </c>
      <c r="D811" s="38" t="s">
        <v>2381</v>
      </c>
      <c r="E811" t="s">
        <v>2381</v>
      </c>
    </row>
    <row r="812" spans="1:5" customFormat="1" ht="14.5" x14ac:dyDescent="0.35">
      <c r="A812" s="38" t="s">
        <v>2402</v>
      </c>
      <c r="B812" s="38" t="s">
        <v>699</v>
      </c>
      <c r="C812" s="38" t="s">
        <v>2380</v>
      </c>
      <c r="D812" s="38" t="s">
        <v>2381</v>
      </c>
      <c r="E812" t="s">
        <v>2381</v>
      </c>
    </row>
    <row r="813" spans="1:5" customFormat="1" ht="14.5" x14ac:dyDescent="0.35">
      <c r="A813" s="38" t="s">
        <v>2403</v>
      </c>
      <c r="B813" s="38" t="s">
        <v>700</v>
      </c>
      <c r="C813" s="38" t="s">
        <v>2380</v>
      </c>
      <c r="D813" s="38" t="s">
        <v>2381</v>
      </c>
      <c r="E813" t="s">
        <v>2381</v>
      </c>
    </row>
    <row r="814" spans="1:5" customFormat="1" ht="14.5" x14ac:dyDescent="0.35">
      <c r="A814" s="38" t="s">
        <v>2404</v>
      </c>
      <c r="B814" s="38" t="s">
        <v>701</v>
      </c>
      <c r="C814" s="38" t="s">
        <v>2380</v>
      </c>
      <c r="D814" s="38" t="s">
        <v>2381</v>
      </c>
      <c r="E814" t="s">
        <v>2381</v>
      </c>
    </row>
    <row r="815" spans="1:5" customFormat="1" ht="14.5" x14ac:dyDescent="0.35">
      <c r="A815" s="38" t="s">
        <v>2405</v>
      </c>
      <c r="B815" s="38" t="s">
        <v>702</v>
      </c>
      <c r="C815" s="38" t="s">
        <v>2380</v>
      </c>
      <c r="D815" s="38" t="s">
        <v>2381</v>
      </c>
      <c r="E815" t="s">
        <v>2381</v>
      </c>
    </row>
    <row r="816" spans="1:5" customFormat="1" ht="14.5" x14ac:dyDescent="0.35">
      <c r="A816" s="38" t="s">
        <v>2406</v>
      </c>
      <c r="B816" s="38" t="s">
        <v>703</v>
      </c>
      <c r="C816" s="38" t="s">
        <v>2380</v>
      </c>
      <c r="D816" s="38" t="s">
        <v>2381</v>
      </c>
      <c r="E816" t="s">
        <v>2381</v>
      </c>
    </row>
    <row r="817" spans="1:5" customFormat="1" ht="14.5" x14ac:dyDescent="0.35">
      <c r="A817" s="38" t="s">
        <v>2407</v>
      </c>
      <c r="B817" s="38" t="s">
        <v>1243</v>
      </c>
      <c r="C817" s="38" t="s">
        <v>2380</v>
      </c>
      <c r="D817" s="38" t="s">
        <v>2381</v>
      </c>
      <c r="E817" t="s">
        <v>2381</v>
      </c>
    </row>
    <row r="818" spans="1:5" customFormat="1" ht="14.5" x14ac:dyDescent="0.35">
      <c r="A818" s="38" t="s">
        <v>2408</v>
      </c>
      <c r="B818" s="38" t="s">
        <v>704</v>
      </c>
      <c r="C818" s="38" t="s">
        <v>2380</v>
      </c>
      <c r="D818" s="38" t="s">
        <v>2381</v>
      </c>
      <c r="E818" t="s">
        <v>2381</v>
      </c>
    </row>
    <row r="819" spans="1:5" customFormat="1" ht="14.5" x14ac:dyDescent="0.35">
      <c r="A819" s="38" t="s">
        <v>2409</v>
      </c>
      <c r="B819" s="38" t="s">
        <v>705</v>
      </c>
      <c r="C819" s="38" t="s">
        <v>2380</v>
      </c>
      <c r="D819" s="38" t="s">
        <v>2381</v>
      </c>
      <c r="E819" t="s">
        <v>2381</v>
      </c>
    </row>
    <row r="820" spans="1:5" customFormat="1" ht="14.5" x14ac:dyDescent="0.35">
      <c r="A820" s="38" t="s">
        <v>2410</v>
      </c>
      <c r="B820" s="38" t="s">
        <v>706</v>
      </c>
      <c r="C820" s="38" t="s">
        <v>2380</v>
      </c>
      <c r="D820" s="38" t="s">
        <v>2381</v>
      </c>
      <c r="E820" t="s">
        <v>2381</v>
      </c>
    </row>
    <row r="821" spans="1:5" customFormat="1" ht="14.5" x14ac:dyDescent="0.35">
      <c r="A821" s="38" t="s">
        <v>2411</v>
      </c>
      <c r="B821" s="38" t="s">
        <v>707</v>
      </c>
      <c r="C821" s="38" t="s">
        <v>2380</v>
      </c>
      <c r="D821" s="38" t="s">
        <v>2381</v>
      </c>
      <c r="E821" t="s">
        <v>2381</v>
      </c>
    </row>
    <row r="822" spans="1:5" customFormat="1" ht="14.5" x14ac:dyDescent="0.35">
      <c r="A822" s="38" t="s">
        <v>2412</v>
      </c>
      <c r="B822" s="38" t="s">
        <v>707</v>
      </c>
      <c r="C822" s="38" t="s">
        <v>2380</v>
      </c>
      <c r="D822" s="38" t="s">
        <v>2381</v>
      </c>
      <c r="E822" t="s">
        <v>2381</v>
      </c>
    </row>
    <row r="823" spans="1:5" customFormat="1" ht="14.5" x14ac:dyDescent="0.35">
      <c r="A823" s="38" t="s">
        <v>2413</v>
      </c>
      <c r="B823" s="38" t="s">
        <v>708</v>
      </c>
      <c r="C823" s="38" t="s">
        <v>2380</v>
      </c>
      <c r="D823" s="38" t="s">
        <v>2381</v>
      </c>
      <c r="E823" t="s">
        <v>2381</v>
      </c>
    </row>
    <row r="824" spans="1:5" customFormat="1" ht="14.5" x14ac:dyDescent="0.35">
      <c r="A824" s="38" t="s">
        <v>2414</v>
      </c>
      <c r="B824" s="38" t="s">
        <v>709</v>
      </c>
      <c r="C824" s="38" t="s">
        <v>2380</v>
      </c>
      <c r="D824" s="38" t="s">
        <v>2381</v>
      </c>
      <c r="E824" t="s">
        <v>2381</v>
      </c>
    </row>
    <row r="825" spans="1:5" customFormat="1" ht="14.5" x14ac:dyDescent="0.35">
      <c r="A825" s="38" t="s">
        <v>2415</v>
      </c>
      <c r="B825" s="38" t="s">
        <v>2416</v>
      </c>
      <c r="C825" s="38" t="s">
        <v>2380</v>
      </c>
      <c r="D825" s="38" t="s">
        <v>2381</v>
      </c>
      <c r="E825" t="s">
        <v>2381</v>
      </c>
    </row>
    <row r="826" spans="1:5" customFormat="1" ht="14.5" x14ac:dyDescent="0.35">
      <c r="A826" s="38" t="s">
        <v>2417</v>
      </c>
      <c r="B826" s="38" t="s">
        <v>710</v>
      </c>
      <c r="C826" s="38" t="s">
        <v>2380</v>
      </c>
      <c r="D826" s="38" t="s">
        <v>2381</v>
      </c>
      <c r="E826" t="s">
        <v>2381</v>
      </c>
    </row>
    <row r="827" spans="1:5" customFormat="1" ht="14.5" x14ac:dyDescent="0.35">
      <c r="A827" s="38" t="s">
        <v>2418</v>
      </c>
      <c r="B827" s="38" t="s">
        <v>711</v>
      </c>
      <c r="C827" s="38" t="s">
        <v>2380</v>
      </c>
      <c r="D827" s="38" t="s">
        <v>2381</v>
      </c>
      <c r="E827" t="s">
        <v>2381</v>
      </c>
    </row>
    <row r="828" spans="1:5" customFormat="1" ht="14.5" x14ac:dyDescent="0.35">
      <c r="A828" s="38" t="s">
        <v>2419</v>
      </c>
      <c r="B828" s="38" t="s">
        <v>712</v>
      </c>
      <c r="C828" s="38" t="s">
        <v>2380</v>
      </c>
      <c r="D828" s="38" t="s">
        <v>2381</v>
      </c>
      <c r="E828" t="s">
        <v>2381</v>
      </c>
    </row>
    <row r="829" spans="1:5" customFormat="1" ht="14.5" x14ac:dyDescent="0.35">
      <c r="A829" s="38" t="s">
        <v>2420</v>
      </c>
      <c r="B829" s="38" t="s">
        <v>713</v>
      </c>
      <c r="C829" s="38" t="s">
        <v>2380</v>
      </c>
      <c r="D829" s="38" t="s">
        <v>2381</v>
      </c>
      <c r="E829" t="s">
        <v>2381</v>
      </c>
    </row>
    <row r="830" spans="1:5" customFormat="1" ht="14.5" x14ac:dyDescent="0.35">
      <c r="A830" s="38" t="s">
        <v>2421</v>
      </c>
      <c r="B830" s="38" t="s">
        <v>714</v>
      </c>
      <c r="C830" s="38" t="s">
        <v>2380</v>
      </c>
      <c r="D830" s="38" t="s">
        <v>2381</v>
      </c>
      <c r="E830" t="s">
        <v>2381</v>
      </c>
    </row>
    <row r="831" spans="1:5" customFormat="1" ht="14.5" x14ac:dyDescent="0.35">
      <c r="A831" s="38" t="s">
        <v>2422</v>
      </c>
      <c r="B831" s="38" t="s">
        <v>715</v>
      </c>
      <c r="C831" s="38" t="s">
        <v>2380</v>
      </c>
      <c r="D831" s="38" t="s">
        <v>2381</v>
      </c>
      <c r="E831" t="s">
        <v>2381</v>
      </c>
    </row>
    <row r="832" spans="1:5" customFormat="1" ht="14.5" x14ac:dyDescent="0.35">
      <c r="A832" s="38" t="s">
        <v>2423</v>
      </c>
      <c r="B832" s="38" t="s">
        <v>716</v>
      </c>
      <c r="C832" s="38" t="s">
        <v>2424</v>
      </c>
      <c r="D832" s="38" t="s">
        <v>2381</v>
      </c>
      <c r="E832" t="s">
        <v>2381</v>
      </c>
    </row>
    <row r="833" spans="1:5" customFormat="1" ht="14.5" x14ac:dyDescent="0.35">
      <c r="A833" s="38" t="s">
        <v>2425</v>
      </c>
      <c r="B833" s="38" t="s">
        <v>717</v>
      </c>
      <c r="C833" s="38" t="s">
        <v>2424</v>
      </c>
      <c r="D833" s="38" t="s">
        <v>2381</v>
      </c>
      <c r="E833" t="s">
        <v>2381</v>
      </c>
    </row>
    <row r="834" spans="1:5" customFormat="1" ht="14.5" x14ac:dyDescent="0.35">
      <c r="A834" s="38" t="s">
        <v>2426</v>
      </c>
      <c r="B834" s="38" t="s">
        <v>718</v>
      </c>
      <c r="C834" s="38" t="s">
        <v>2424</v>
      </c>
      <c r="D834" s="38" t="s">
        <v>2381</v>
      </c>
      <c r="E834" t="s">
        <v>2381</v>
      </c>
    </row>
    <row r="835" spans="1:5" customFormat="1" ht="14.5" x14ac:dyDescent="0.35">
      <c r="A835" s="38" t="s">
        <v>2427</v>
      </c>
      <c r="B835" s="38" t="s">
        <v>1244</v>
      </c>
      <c r="C835" s="38" t="s">
        <v>2428</v>
      </c>
      <c r="D835" s="38" t="s">
        <v>2429</v>
      </c>
      <c r="E835" t="s">
        <v>2381</v>
      </c>
    </row>
    <row r="836" spans="1:5" customFormat="1" ht="14.5" x14ac:dyDescent="0.35">
      <c r="A836" s="38" t="s">
        <v>2430</v>
      </c>
      <c r="B836" s="38" t="s">
        <v>719</v>
      </c>
      <c r="C836" s="38" t="s">
        <v>2431</v>
      </c>
      <c r="D836" s="38" t="s">
        <v>2432</v>
      </c>
      <c r="E836" t="s">
        <v>2381</v>
      </c>
    </row>
    <row r="837" spans="1:5" customFormat="1" ht="14.5" x14ac:dyDescent="0.35">
      <c r="A837" s="38" t="s">
        <v>2433</v>
      </c>
      <c r="B837" s="38" t="s">
        <v>2434</v>
      </c>
      <c r="C837" s="38" t="s">
        <v>2431</v>
      </c>
      <c r="D837" s="38" t="s">
        <v>2432</v>
      </c>
      <c r="E837" t="s">
        <v>2381</v>
      </c>
    </row>
    <row r="838" spans="1:5" customFormat="1" ht="14.5" x14ac:dyDescent="0.35">
      <c r="A838" s="38" t="s">
        <v>2435</v>
      </c>
      <c r="B838" s="38" t="s">
        <v>528</v>
      </c>
      <c r="C838" s="38" t="s">
        <v>2436</v>
      </c>
      <c r="D838" s="38" t="s">
        <v>2437</v>
      </c>
      <c r="E838" t="s">
        <v>2381</v>
      </c>
    </row>
    <row r="839" spans="1:5" customFormat="1" ht="14.5" x14ac:dyDescent="0.35">
      <c r="A839" s="38" t="s">
        <v>2438</v>
      </c>
      <c r="B839" s="38" t="s">
        <v>529</v>
      </c>
      <c r="C839" s="38" t="s">
        <v>2436</v>
      </c>
      <c r="D839" s="38" t="s">
        <v>2437</v>
      </c>
      <c r="E839" t="s">
        <v>2381</v>
      </c>
    </row>
    <row r="840" spans="1:5" customFormat="1" ht="14.5" x14ac:dyDescent="0.35">
      <c r="A840" s="38" t="s">
        <v>2439</v>
      </c>
      <c r="B840" s="38" t="s">
        <v>530</v>
      </c>
      <c r="C840" s="38" t="s">
        <v>2436</v>
      </c>
      <c r="D840" s="38" t="s">
        <v>2437</v>
      </c>
      <c r="E840" t="s">
        <v>2381</v>
      </c>
    </row>
    <row r="841" spans="1:5" customFormat="1" ht="14.5" x14ac:dyDescent="0.35">
      <c r="A841" s="38" t="s">
        <v>2440</v>
      </c>
      <c r="B841" s="38" t="s">
        <v>531</v>
      </c>
      <c r="C841" s="38" t="s">
        <v>2436</v>
      </c>
      <c r="D841" s="38" t="s">
        <v>2437</v>
      </c>
      <c r="E841" t="s">
        <v>2381</v>
      </c>
    </row>
    <row r="842" spans="1:5" customFormat="1" ht="14.5" x14ac:dyDescent="0.35">
      <c r="A842" s="38" t="s">
        <v>2441</v>
      </c>
      <c r="B842" s="38" t="s">
        <v>532</v>
      </c>
      <c r="C842" s="38" t="s">
        <v>2436</v>
      </c>
      <c r="D842" s="38" t="s">
        <v>2437</v>
      </c>
      <c r="E842" t="s">
        <v>2381</v>
      </c>
    </row>
    <row r="843" spans="1:5" customFormat="1" ht="14.5" x14ac:dyDescent="0.35">
      <c r="A843" s="38" t="s">
        <v>2442</v>
      </c>
      <c r="B843" s="38" t="s">
        <v>534</v>
      </c>
      <c r="C843" s="38" t="s">
        <v>2436</v>
      </c>
      <c r="D843" s="38" t="s">
        <v>2437</v>
      </c>
      <c r="E843" t="s">
        <v>2381</v>
      </c>
    </row>
    <row r="844" spans="1:5" customFormat="1" ht="14.5" x14ac:dyDescent="0.35">
      <c r="A844" s="38" t="s">
        <v>2443</v>
      </c>
      <c r="B844" s="38" t="s">
        <v>535</v>
      </c>
      <c r="C844" s="38" t="s">
        <v>2436</v>
      </c>
      <c r="D844" s="38" t="s">
        <v>2437</v>
      </c>
      <c r="E844" t="s">
        <v>2381</v>
      </c>
    </row>
    <row r="845" spans="1:5" customFormat="1" ht="14.5" x14ac:dyDescent="0.35">
      <c r="A845" s="38" t="s">
        <v>2444</v>
      </c>
      <c r="B845" s="38" t="s">
        <v>536</v>
      </c>
      <c r="C845" s="38" t="s">
        <v>2436</v>
      </c>
      <c r="D845" s="38" t="s">
        <v>2437</v>
      </c>
      <c r="E845" t="s">
        <v>2381</v>
      </c>
    </row>
    <row r="846" spans="1:5" customFormat="1" ht="14.5" x14ac:dyDescent="0.35">
      <c r="A846" s="38" t="s">
        <v>2445</v>
      </c>
      <c r="B846" s="38" t="s">
        <v>720</v>
      </c>
      <c r="C846" s="38" t="s">
        <v>2436</v>
      </c>
      <c r="D846" s="38" t="s">
        <v>2437</v>
      </c>
      <c r="E846" t="s">
        <v>2381</v>
      </c>
    </row>
    <row r="847" spans="1:5" customFormat="1" ht="14.5" x14ac:dyDescent="0.35">
      <c r="A847" s="38" t="s">
        <v>2446</v>
      </c>
      <c r="B847" s="38" t="s">
        <v>538</v>
      </c>
      <c r="C847" s="38" t="s">
        <v>2436</v>
      </c>
      <c r="D847" s="38" t="s">
        <v>2437</v>
      </c>
      <c r="E847" t="s">
        <v>2381</v>
      </c>
    </row>
    <row r="848" spans="1:5" customFormat="1" ht="14.5" x14ac:dyDescent="0.35">
      <c r="A848" s="38" t="s">
        <v>2447</v>
      </c>
      <c r="B848" s="38" t="s">
        <v>721</v>
      </c>
      <c r="C848" s="38" t="s">
        <v>2436</v>
      </c>
      <c r="D848" s="38" t="s">
        <v>2437</v>
      </c>
      <c r="E848" t="s">
        <v>2381</v>
      </c>
    </row>
    <row r="849" spans="1:5" customFormat="1" ht="14.5" x14ac:dyDescent="0.35">
      <c r="A849" s="38" t="s">
        <v>2448</v>
      </c>
      <c r="B849" s="38" t="s">
        <v>540</v>
      </c>
      <c r="C849" s="38" t="s">
        <v>2436</v>
      </c>
      <c r="D849" s="38" t="s">
        <v>2437</v>
      </c>
      <c r="E849" t="s">
        <v>2381</v>
      </c>
    </row>
    <row r="850" spans="1:5" customFormat="1" ht="14.5" x14ac:dyDescent="0.35">
      <c r="A850" s="38" t="s">
        <v>2449</v>
      </c>
      <c r="B850" s="38" t="s">
        <v>541</v>
      </c>
      <c r="C850" s="38" t="s">
        <v>2436</v>
      </c>
      <c r="D850" s="38" t="s">
        <v>2437</v>
      </c>
      <c r="E850" t="s">
        <v>2381</v>
      </c>
    </row>
    <row r="851" spans="1:5" customFormat="1" ht="14.5" x14ac:dyDescent="0.35">
      <c r="A851" s="38" t="s">
        <v>2450</v>
      </c>
      <c r="B851" s="38" t="s">
        <v>542</v>
      </c>
      <c r="C851" s="38" t="s">
        <v>2436</v>
      </c>
      <c r="D851" s="38" t="s">
        <v>2437</v>
      </c>
      <c r="E851" t="s">
        <v>2381</v>
      </c>
    </row>
    <row r="852" spans="1:5" customFormat="1" ht="14.5" x14ac:dyDescent="0.35">
      <c r="A852" s="38" t="s">
        <v>2451</v>
      </c>
      <c r="B852" s="38" t="s">
        <v>543</v>
      </c>
      <c r="C852" s="38" t="s">
        <v>2436</v>
      </c>
      <c r="D852" s="38" t="s">
        <v>2437</v>
      </c>
      <c r="E852" t="s">
        <v>2381</v>
      </c>
    </row>
    <row r="853" spans="1:5" customFormat="1" ht="14.5" x14ac:dyDescent="0.35">
      <c r="A853" s="38" t="s">
        <v>2452</v>
      </c>
      <c r="B853" s="38" t="s">
        <v>544</v>
      </c>
      <c r="C853" s="38" t="s">
        <v>2436</v>
      </c>
      <c r="D853" s="38" t="s">
        <v>2437</v>
      </c>
      <c r="E853" t="s">
        <v>2381</v>
      </c>
    </row>
    <row r="854" spans="1:5" customFormat="1" ht="14.5" x14ac:dyDescent="0.35">
      <c r="A854" s="38" t="s">
        <v>2453</v>
      </c>
      <c r="B854" s="38" t="s">
        <v>545</v>
      </c>
      <c r="C854" s="38" t="s">
        <v>2436</v>
      </c>
      <c r="D854" s="38" t="s">
        <v>2437</v>
      </c>
      <c r="E854" t="s">
        <v>2381</v>
      </c>
    </row>
    <row r="855" spans="1:5" customFormat="1" ht="14.5" x14ac:dyDescent="0.35">
      <c r="A855" s="38" t="s">
        <v>2454</v>
      </c>
      <c r="B855" s="38" t="s">
        <v>546</v>
      </c>
      <c r="C855" s="38" t="s">
        <v>2436</v>
      </c>
      <c r="D855" s="38" t="s">
        <v>2437</v>
      </c>
      <c r="E855" t="s">
        <v>2381</v>
      </c>
    </row>
    <row r="856" spans="1:5" customFormat="1" ht="14.5" x14ac:dyDescent="0.35">
      <c r="A856" s="38" t="s">
        <v>2455</v>
      </c>
      <c r="B856" s="38" t="s">
        <v>722</v>
      </c>
      <c r="C856" s="38" t="s">
        <v>2436</v>
      </c>
      <c r="D856" s="38" t="s">
        <v>2437</v>
      </c>
      <c r="E856" t="s">
        <v>2381</v>
      </c>
    </row>
    <row r="857" spans="1:5" customFormat="1" ht="14.5" x14ac:dyDescent="0.35">
      <c r="A857" s="38" t="s">
        <v>2456</v>
      </c>
      <c r="B857" s="38" t="s">
        <v>548</v>
      </c>
      <c r="C857" s="38" t="s">
        <v>2436</v>
      </c>
      <c r="D857" s="38" t="s">
        <v>2437</v>
      </c>
      <c r="E857" t="s">
        <v>2381</v>
      </c>
    </row>
    <row r="858" spans="1:5" customFormat="1" ht="14.5" x14ac:dyDescent="0.35">
      <c r="A858" s="38" t="s">
        <v>2457</v>
      </c>
      <c r="B858" s="38" t="s">
        <v>549</v>
      </c>
      <c r="C858" s="38" t="s">
        <v>2436</v>
      </c>
      <c r="D858" s="38" t="s">
        <v>2437</v>
      </c>
      <c r="E858" t="s">
        <v>2381</v>
      </c>
    </row>
    <row r="859" spans="1:5" customFormat="1" ht="14.5" x14ac:dyDescent="0.35">
      <c r="A859" s="38" t="s">
        <v>2458</v>
      </c>
      <c r="B859" s="38" t="s">
        <v>550</v>
      </c>
      <c r="C859" s="38" t="s">
        <v>2436</v>
      </c>
      <c r="D859" s="38" t="s">
        <v>2437</v>
      </c>
      <c r="E859" t="s">
        <v>2381</v>
      </c>
    </row>
    <row r="860" spans="1:5" customFormat="1" ht="14.5" x14ac:dyDescent="0.35">
      <c r="A860" s="38" t="s">
        <v>2459</v>
      </c>
      <c r="B860" s="38" t="s">
        <v>552</v>
      </c>
      <c r="C860" s="38" t="s">
        <v>2436</v>
      </c>
      <c r="D860" s="38" t="s">
        <v>2437</v>
      </c>
      <c r="E860" t="s">
        <v>2381</v>
      </c>
    </row>
    <row r="861" spans="1:5" customFormat="1" ht="14.5" x14ac:dyDescent="0.35">
      <c r="A861" s="38" t="s">
        <v>2460</v>
      </c>
      <c r="B861" s="38" t="s">
        <v>553</v>
      </c>
      <c r="C861" s="38" t="s">
        <v>2436</v>
      </c>
      <c r="D861" s="38" t="s">
        <v>2437</v>
      </c>
      <c r="E861" t="s">
        <v>2381</v>
      </c>
    </row>
    <row r="862" spans="1:5" customFormat="1" ht="14.5" x14ac:dyDescent="0.35">
      <c r="A862" s="38" t="s">
        <v>2461</v>
      </c>
      <c r="B862" s="38" t="s">
        <v>554</v>
      </c>
      <c r="C862" s="38" t="s">
        <v>2436</v>
      </c>
      <c r="D862" s="38" t="s">
        <v>2437</v>
      </c>
      <c r="E862" t="s">
        <v>2381</v>
      </c>
    </row>
    <row r="863" spans="1:5" customFormat="1" ht="14.5" x14ac:dyDescent="0.35">
      <c r="A863" s="38" t="s">
        <v>2462</v>
      </c>
      <c r="B863" s="38" t="s">
        <v>555</v>
      </c>
      <c r="C863" s="38" t="s">
        <v>2436</v>
      </c>
      <c r="D863" s="38" t="s">
        <v>2437</v>
      </c>
      <c r="E863" t="s">
        <v>2381</v>
      </c>
    </row>
    <row r="864" spans="1:5" customFormat="1" ht="14.5" x14ac:dyDescent="0.35">
      <c r="A864" s="38" t="s">
        <v>2463</v>
      </c>
      <c r="B864" s="38" t="s">
        <v>556</v>
      </c>
      <c r="C864" s="38" t="s">
        <v>2436</v>
      </c>
      <c r="D864" s="38" t="s">
        <v>2437</v>
      </c>
      <c r="E864" t="s">
        <v>2381</v>
      </c>
    </row>
    <row r="865" spans="1:5" customFormat="1" ht="14.5" x14ac:dyDescent="0.35">
      <c r="A865" s="38" t="s">
        <v>2464</v>
      </c>
      <c r="B865" s="38" t="s">
        <v>557</v>
      </c>
      <c r="C865" s="38" t="s">
        <v>2436</v>
      </c>
      <c r="D865" s="38" t="s">
        <v>2437</v>
      </c>
      <c r="E865" t="s">
        <v>2381</v>
      </c>
    </row>
    <row r="866" spans="1:5" customFormat="1" ht="14.5" x14ac:dyDescent="0.35">
      <c r="A866" s="38" t="s">
        <v>2465</v>
      </c>
      <c r="B866" s="38" t="s">
        <v>558</v>
      </c>
      <c r="C866" s="38" t="s">
        <v>2436</v>
      </c>
      <c r="D866" s="38" t="s">
        <v>2437</v>
      </c>
      <c r="E866" t="s">
        <v>2381</v>
      </c>
    </row>
    <row r="867" spans="1:5" customFormat="1" ht="14.5" x14ac:dyDescent="0.35">
      <c r="A867" s="38" t="s">
        <v>2466</v>
      </c>
      <c r="B867" s="38" t="s">
        <v>559</v>
      </c>
      <c r="C867" s="38" t="s">
        <v>2436</v>
      </c>
      <c r="D867" s="38" t="s">
        <v>2437</v>
      </c>
      <c r="E867" t="s">
        <v>2381</v>
      </c>
    </row>
    <row r="868" spans="1:5" customFormat="1" ht="14.5" x14ac:dyDescent="0.35">
      <c r="A868" s="38" t="s">
        <v>2467</v>
      </c>
      <c r="B868" s="38" t="s">
        <v>560</v>
      </c>
      <c r="C868" s="38" t="s">
        <v>2436</v>
      </c>
      <c r="D868" s="38" t="s">
        <v>2437</v>
      </c>
      <c r="E868" t="s">
        <v>2381</v>
      </c>
    </row>
    <row r="869" spans="1:5" customFormat="1" ht="14.5" x14ac:dyDescent="0.35">
      <c r="A869" s="38" t="s">
        <v>2468</v>
      </c>
      <c r="B869" s="38" t="s">
        <v>561</v>
      </c>
      <c r="C869" s="38" t="s">
        <v>2436</v>
      </c>
      <c r="D869" s="38" t="s">
        <v>2437</v>
      </c>
      <c r="E869" t="s">
        <v>2381</v>
      </c>
    </row>
    <row r="870" spans="1:5" customFormat="1" ht="14.5" x14ac:dyDescent="0.35">
      <c r="A870" s="38" t="s">
        <v>2469</v>
      </c>
      <c r="B870" s="38" t="s">
        <v>563</v>
      </c>
      <c r="C870" s="38" t="s">
        <v>2436</v>
      </c>
      <c r="D870" s="38" t="s">
        <v>2437</v>
      </c>
      <c r="E870" t="s">
        <v>2381</v>
      </c>
    </row>
    <row r="871" spans="1:5" customFormat="1" ht="14.5" x14ac:dyDescent="0.35">
      <c r="A871" s="38" t="s">
        <v>2470</v>
      </c>
      <c r="B871" s="38" t="s">
        <v>723</v>
      </c>
      <c r="C871" s="38" t="s">
        <v>2436</v>
      </c>
      <c r="D871" s="38" t="s">
        <v>2437</v>
      </c>
      <c r="E871" t="s">
        <v>2381</v>
      </c>
    </row>
    <row r="872" spans="1:5" customFormat="1" ht="14.5" x14ac:dyDescent="0.35">
      <c r="A872" s="38" t="s">
        <v>2471</v>
      </c>
      <c r="B872" s="38" t="s">
        <v>565</v>
      </c>
      <c r="C872" s="38" t="s">
        <v>2436</v>
      </c>
      <c r="D872" s="38" t="s">
        <v>2437</v>
      </c>
      <c r="E872" t="s">
        <v>2381</v>
      </c>
    </row>
    <row r="873" spans="1:5" customFormat="1" ht="14.5" x14ac:dyDescent="0.35">
      <c r="A873" s="38" t="s">
        <v>2472</v>
      </c>
      <c r="B873" s="38" t="s">
        <v>566</v>
      </c>
      <c r="C873" s="38" t="s">
        <v>2436</v>
      </c>
      <c r="D873" s="38" t="s">
        <v>2437</v>
      </c>
      <c r="E873" t="s">
        <v>2381</v>
      </c>
    </row>
    <row r="874" spans="1:5" customFormat="1" ht="14.5" x14ac:dyDescent="0.35">
      <c r="A874" s="38" t="s">
        <v>2473</v>
      </c>
      <c r="B874" s="38" t="s">
        <v>567</v>
      </c>
      <c r="C874" s="38" t="s">
        <v>2436</v>
      </c>
      <c r="D874" s="38" t="s">
        <v>2437</v>
      </c>
      <c r="E874" t="s">
        <v>2381</v>
      </c>
    </row>
    <row r="875" spans="1:5" customFormat="1" ht="14.5" x14ac:dyDescent="0.35">
      <c r="A875" s="38" t="s">
        <v>2474</v>
      </c>
      <c r="B875" s="38" t="s">
        <v>724</v>
      </c>
      <c r="C875" s="38" t="s">
        <v>2436</v>
      </c>
      <c r="D875" s="38" t="s">
        <v>2437</v>
      </c>
      <c r="E875" t="s">
        <v>2381</v>
      </c>
    </row>
    <row r="876" spans="1:5" customFormat="1" ht="14.5" x14ac:dyDescent="0.35">
      <c r="A876" s="38" t="s">
        <v>2475</v>
      </c>
      <c r="B876" s="38" t="s">
        <v>725</v>
      </c>
      <c r="C876" s="38" t="s">
        <v>2436</v>
      </c>
      <c r="D876" s="38" t="s">
        <v>2437</v>
      </c>
      <c r="E876" t="s">
        <v>2381</v>
      </c>
    </row>
    <row r="877" spans="1:5" customFormat="1" ht="14.5" x14ac:dyDescent="0.35">
      <c r="A877" s="38" t="s">
        <v>2476</v>
      </c>
      <c r="B877" s="38" t="s">
        <v>572</v>
      </c>
      <c r="C877" s="38" t="s">
        <v>2436</v>
      </c>
      <c r="D877" s="38" t="s">
        <v>2437</v>
      </c>
      <c r="E877" t="s">
        <v>2381</v>
      </c>
    </row>
    <row r="878" spans="1:5" customFormat="1" ht="14.5" x14ac:dyDescent="0.35">
      <c r="A878" s="38" t="s">
        <v>2477</v>
      </c>
      <c r="B878" s="38" t="s">
        <v>573</v>
      </c>
      <c r="C878" s="38" t="s">
        <v>2436</v>
      </c>
      <c r="D878" s="38" t="s">
        <v>2437</v>
      </c>
      <c r="E878" t="s">
        <v>2381</v>
      </c>
    </row>
    <row r="879" spans="1:5" customFormat="1" ht="14.5" x14ac:dyDescent="0.35">
      <c r="A879" s="38" t="s">
        <v>2478</v>
      </c>
      <c r="B879" s="38" t="s">
        <v>574</v>
      </c>
      <c r="C879" s="38" t="s">
        <v>2436</v>
      </c>
      <c r="D879" s="38" t="s">
        <v>2437</v>
      </c>
      <c r="E879" t="s">
        <v>2381</v>
      </c>
    </row>
    <row r="880" spans="1:5" customFormat="1" ht="14.5" x14ac:dyDescent="0.35">
      <c r="A880" s="38" t="s">
        <v>2479</v>
      </c>
      <c r="B880" s="38" t="s">
        <v>575</v>
      </c>
      <c r="C880" s="38" t="s">
        <v>2436</v>
      </c>
      <c r="D880" s="38" t="s">
        <v>2437</v>
      </c>
      <c r="E880" t="s">
        <v>2381</v>
      </c>
    </row>
    <row r="881" spans="1:5" customFormat="1" ht="14.5" x14ac:dyDescent="0.35">
      <c r="A881" s="38" t="s">
        <v>2480</v>
      </c>
      <c r="B881" s="38" t="s">
        <v>726</v>
      </c>
      <c r="C881" s="38" t="s">
        <v>2436</v>
      </c>
      <c r="D881" s="38" t="s">
        <v>2437</v>
      </c>
      <c r="E881" t="s">
        <v>2381</v>
      </c>
    </row>
    <row r="882" spans="1:5" customFormat="1" ht="14.5" x14ac:dyDescent="0.35">
      <c r="A882" s="38" t="s">
        <v>2481</v>
      </c>
      <c r="B882" s="38" t="s">
        <v>577</v>
      </c>
      <c r="C882" s="38" t="s">
        <v>2436</v>
      </c>
      <c r="D882" s="38" t="s">
        <v>2437</v>
      </c>
      <c r="E882" t="s">
        <v>2381</v>
      </c>
    </row>
    <row r="883" spans="1:5" customFormat="1" ht="14.5" x14ac:dyDescent="0.35">
      <c r="A883" s="38" t="s">
        <v>2482</v>
      </c>
      <c r="B883" s="38" t="s">
        <v>578</v>
      </c>
      <c r="C883" s="38" t="s">
        <v>2436</v>
      </c>
      <c r="D883" s="38" t="s">
        <v>2437</v>
      </c>
      <c r="E883" t="s">
        <v>2381</v>
      </c>
    </row>
    <row r="884" spans="1:5" customFormat="1" ht="14.5" x14ac:dyDescent="0.35">
      <c r="A884" s="38" t="s">
        <v>2483</v>
      </c>
      <c r="B884" s="38" t="s">
        <v>579</v>
      </c>
      <c r="C884" s="38" t="s">
        <v>2436</v>
      </c>
      <c r="D884" s="38" t="s">
        <v>2437</v>
      </c>
      <c r="E884" t="s">
        <v>2381</v>
      </c>
    </row>
    <row r="885" spans="1:5" customFormat="1" ht="14.5" x14ac:dyDescent="0.35">
      <c r="A885" s="38" t="s">
        <v>2484</v>
      </c>
      <c r="B885" s="38" t="s">
        <v>580</v>
      </c>
      <c r="C885" s="38" t="s">
        <v>2436</v>
      </c>
      <c r="D885" s="38" t="s">
        <v>2437</v>
      </c>
      <c r="E885" t="s">
        <v>2381</v>
      </c>
    </row>
    <row r="886" spans="1:5" customFormat="1" ht="14.5" x14ac:dyDescent="0.35">
      <c r="A886" s="38" t="s">
        <v>2485</v>
      </c>
      <c r="B886" s="38" t="s">
        <v>581</v>
      </c>
      <c r="C886" s="38" t="s">
        <v>2436</v>
      </c>
      <c r="D886" s="38" t="s">
        <v>2437</v>
      </c>
      <c r="E886" t="s">
        <v>2381</v>
      </c>
    </row>
    <row r="887" spans="1:5" customFormat="1" ht="14.5" x14ac:dyDescent="0.35">
      <c r="A887" s="38" t="s">
        <v>2486</v>
      </c>
      <c r="B887" s="38" t="s">
        <v>583</v>
      </c>
      <c r="C887" s="38" t="s">
        <v>2436</v>
      </c>
      <c r="D887" s="38" t="s">
        <v>2437</v>
      </c>
      <c r="E887" t="s">
        <v>2381</v>
      </c>
    </row>
    <row r="888" spans="1:5" customFormat="1" ht="14.5" x14ac:dyDescent="0.35">
      <c r="A888" s="38" t="s">
        <v>2487</v>
      </c>
      <c r="B888" s="38" t="s">
        <v>584</v>
      </c>
      <c r="C888" s="38" t="s">
        <v>2436</v>
      </c>
      <c r="D888" s="38" t="s">
        <v>2437</v>
      </c>
      <c r="E888" t="s">
        <v>2381</v>
      </c>
    </row>
    <row r="889" spans="1:5" customFormat="1" ht="14.5" x14ac:dyDescent="0.35">
      <c r="A889" s="38" t="s">
        <v>2488</v>
      </c>
      <c r="B889" s="38" t="s">
        <v>585</v>
      </c>
      <c r="C889" s="38" t="s">
        <v>2436</v>
      </c>
      <c r="D889" s="38" t="s">
        <v>2437</v>
      </c>
      <c r="E889" t="s">
        <v>2381</v>
      </c>
    </row>
    <row r="890" spans="1:5" customFormat="1" ht="14.5" x14ac:dyDescent="0.35">
      <c r="A890" s="38" t="s">
        <v>2489</v>
      </c>
      <c r="B890" s="38" t="s">
        <v>586</v>
      </c>
      <c r="C890" s="38" t="s">
        <v>2436</v>
      </c>
      <c r="D890" s="38" t="s">
        <v>2437</v>
      </c>
      <c r="E890" t="s">
        <v>2381</v>
      </c>
    </row>
    <row r="891" spans="1:5" customFormat="1" ht="14.5" x14ac:dyDescent="0.35">
      <c r="A891" s="38" t="s">
        <v>2490</v>
      </c>
      <c r="B891" s="38" t="s">
        <v>590</v>
      </c>
      <c r="C891" s="38" t="s">
        <v>2436</v>
      </c>
      <c r="D891" s="38" t="s">
        <v>2437</v>
      </c>
      <c r="E891" t="s">
        <v>2381</v>
      </c>
    </row>
    <row r="892" spans="1:5" customFormat="1" ht="14.5" x14ac:dyDescent="0.35">
      <c r="A892" s="38" t="s">
        <v>2491</v>
      </c>
      <c r="B892" s="38" t="s">
        <v>591</v>
      </c>
      <c r="C892" s="38" t="s">
        <v>2436</v>
      </c>
      <c r="D892" s="38" t="s">
        <v>2437</v>
      </c>
      <c r="E892" t="s">
        <v>2381</v>
      </c>
    </row>
    <row r="893" spans="1:5" customFormat="1" ht="14.5" x14ac:dyDescent="0.35">
      <c r="A893" s="38" t="s">
        <v>2492</v>
      </c>
      <c r="B893" s="38" t="s">
        <v>592</v>
      </c>
      <c r="C893" s="38" t="s">
        <v>2436</v>
      </c>
      <c r="D893" s="38" t="s">
        <v>2437</v>
      </c>
      <c r="E893" t="s">
        <v>2381</v>
      </c>
    </row>
    <row r="894" spans="1:5" customFormat="1" ht="14.5" x14ac:dyDescent="0.35">
      <c r="A894" s="38" t="s">
        <v>2493</v>
      </c>
      <c r="B894" s="38" t="s">
        <v>593</v>
      </c>
      <c r="C894" s="38" t="s">
        <v>2436</v>
      </c>
      <c r="D894" s="38" t="s">
        <v>2437</v>
      </c>
      <c r="E894" t="s">
        <v>2381</v>
      </c>
    </row>
    <row r="895" spans="1:5" customFormat="1" ht="14.5" x14ac:dyDescent="0.35">
      <c r="A895" s="38" t="s">
        <v>2494</v>
      </c>
      <c r="B895" s="38" t="s">
        <v>596</v>
      </c>
      <c r="C895" s="38" t="s">
        <v>2436</v>
      </c>
      <c r="D895" s="38" t="s">
        <v>2437</v>
      </c>
      <c r="E895" t="s">
        <v>2381</v>
      </c>
    </row>
    <row r="896" spans="1:5" customFormat="1" ht="14.5" x14ac:dyDescent="0.35">
      <c r="A896" s="38" t="s">
        <v>2495</v>
      </c>
      <c r="B896" s="38" t="s">
        <v>597</v>
      </c>
      <c r="C896" s="38" t="s">
        <v>2436</v>
      </c>
      <c r="D896" s="38" t="s">
        <v>2437</v>
      </c>
      <c r="E896" t="s">
        <v>2381</v>
      </c>
    </row>
    <row r="897" spans="1:5" customFormat="1" ht="14.5" x14ac:dyDescent="0.35">
      <c r="A897" s="38" t="s">
        <v>2496</v>
      </c>
      <c r="B897" s="38" t="s">
        <v>598</v>
      </c>
      <c r="C897" s="38" t="s">
        <v>2436</v>
      </c>
      <c r="D897" s="38" t="s">
        <v>2437</v>
      </c>
      <c r="E897" t="s">
        <v>2381</v>
      </c>
    </row>
    <row r="898" spans="1:5" customFormat="1" ht="14.5" x14ac:dyDescent="0.35">
      <c r="A898" s="38" t="s">
        <v>2497</v>
      </c>
      <c r="B898" s="38" t="s">
        <v>599</v>
      </c>
      <c r="C898" s="38" t="s">
        <v>2436</v>
      </c>
      <c r="D898" s="38" t="s">
        <v>2437</v>
      </c>
      <c r="E898" t="s">
        <v>2381</v>
      </c>
    </row>
    <row r="899" spans="1:5" customFormat="1" ht="14.5" x14ac:dyDescent="0.35">
      <c r="A899" s="38" t="s">
        <v>2498</v>
      </c>
      <c r="B899" s="38" t="s">
        <v>600</v>
      </c>
      <c r="C899" s="38" t="s">
        <v>2436</v>
      </c>
      <c r="D899" s="38" t="s">
        <v>2437</v>
      </c>
      <c r="E899" t="s">
        <v>2381</v>
      </c>
    </row>
    <row r="900" spans="1:5" customFormat="1" ht="14.5" x14ac:dyDescent="0.35">
      <c r="A900" s="38" t="s">
        <v>2499</v>
      </c>
      <c r="B900" s="38" t="s">
        <v>601</v>
      </c>
      <c r="C900" s="38" t="s">
        <v>2436</v>
      </c>
      <c r="D900" s="38" t="s">
        <v>2437</v>
      </c>
      <c r="E900" t="s">
        <v>2381</v>
      </c>
    </row>
    <row r="901" spans="1:5" customFormat="1" ht="14.5" x14ac:dyDescent="0.35">
      <c r="A901" s="38" t="s">
        <v>2500</v>
      </c>
      <c r="B901" s="38" t="s">
        <v>602</v>
      </c>
      <c r="C901" s="38" t="s">
        <v>2436</v>
      </c>
      <c r="D901" s="38" t="s">
        <v>2437</v>
      </c>
      <c r="E901" t="s">
        <v>2381</v>
      </c>
    </row>
    <row r="902" spans="1:5" customFormat="1" ht="14.5" x14ac:dyDescent="0.35">
      <c r="A902" s="38" t="s">
        <v>2501</v>
      </c>
      <c r="B902" s="38" t="s">
        <v>603</v>
      </c>
      <c r="C902" s="38" t="s">
        <v>2436</v>
      </c>
      <c r="D902" s="38" t="s">
        <v>2437</v>
      </c>
      <c r="E902" t="s">
        <v>2381</v>
      </c>
    </row>
    <row r="903" spans="1:5" customFormat="1" ht="14.5" x14ac:dyDescent="0.35">
      <c r="A903" s="38" t="s">
        <v>2502</v>
      </c>
      <c r="B903" s="38" t="s">
        <v>604</v>
      </c>
      <c r="C903" s="38" t="s">
        <v>2436</v>
      </c>
      <c r="D903" s="38" t="s">
        <v>2437</v>
      </c>
      <c r="E903" t="s">
        <v>2381</v>
      </c>
    </row>
    <row r="904" spans="1:5" customFormat="1" ht="14.5" x14ac:dyDescent="0.35">
      <c r="A904" s="38" t="s">
        <v>2503</v>
      </c>
      <c r="B904" s="38" t="s">
        <v>605</v>
      </c>
      <c r="C904" s="38" t="s">
        <v>2436</v>
      </c>
      <c r="D904" s="38" t="s">
        <v>2437</v>
      </c>
      <c r="E904" t="s">
        <v>2381</v>
      </c>
    </row>
    <row r="905" spans="1:5" customFormat="1" ht="14.5" x14ac:dyDescent="0.35">
      <c r="A905" s="38" t="s">
        <v>2504</v>
      </c>
      <c r="B905" s="38" t="s">
        <v>606</v>
      </c>
      <c r="C905" s="38" t="s">
        <v>2436</v>
      </c>
      <c r="D905" s="38" t="s">
        <v>2437</v>
      </c>
      <c r="E905" t="s">
        <v>2381</v>
      </c>
    </row>
    <row r="906" spans="1:5" customFormat="1" ht="14.5" x14ac:dyDescent="0.35">
      <c r="A906" s="38" t="s">
        <v>2505</v>
      </c>
      <c r="B906" s="38" t="s">
        <v>607</v>
      </c>
      <c r="C906" s="38" t="s">
        <v>2436</v>
      </c>
      <c r="D906" s="38" t="s">
        <v>2437</v>
      </c>
      <c r="E906" t="s">
        <v>2381</v>
      </c>
    </row>
    <row r="907" spans="1:5" customFormat="1" ht="14.5" x14ac:dyDescent="0.35">
      <c r="A907" s="38" t="s">
        <v>2506</v>
      </c>
      <c r="B907" s="38" t="s">
        <v>608</v>
      </c>
      <c r="C907" s="38" t="s">
        <v>2436</v>
      </c>
      <c r="D907" s="38" t="s">
        <v>2437</v>
      </c>
      <c r="E907" t="s">
        <v>2381</v>
      </c>
    </row>
    <row r="908" spans="1:5" customFormat="1" ht="14.5" x14ac:dyDescent="0.35">
      <c r="A908" s="38" t="s">
        <v>2507</v>
      </c>
      <c r="B908" s="38" t="s">
        <v>609</v>
      </c>
      <c r="C908" s="38" t="s">
        <v>2436</v>
      </c>
      <c r="D908" s="38" t="s">
        <v>2437</v>
      </c>
      <c r="E908" t="s">
        <v>2381</v>
      </c>
    </row>
    <row r="909" spans="1:5" customFormat="1" ht="14.5" x14ac:dyDescent="0.35">
      <c r="A909" s="38" t="s">
        <v>2508</v>
      </c>
      <c r="B909" s="38" t="s">
        <v>610</v>
      </c>
      <c r="C909" s="38" t="s">
        <v>2436</v>
      </c>
      <c r="D909" s="38" t="s">
        <v>2437</v>
      </c>
      <c r="E909" t="s">
        <v>2381</v>
      </c>
    </row>
    <row r="910" spans="1:5" customFormat="1" ht="14.5" x14ac:dyDescent="0.35">
      <c r="A910" s="38" t="s">
        <v>2509</v>
      </c>
      <c r="B910" s="38" t="s">
        <v>611</v>
      </c>
      <c r="C910" s="38" t="s">
        <v>2436</v>
      </c>
      <c r="D910" s="38" t="s">
        <v>2437</v>
      </c>
      <c r="E910" t="s">
        <v>2381</v>
      </c>
    </row>
    <row r="911" spans="1:5" customFormat="1" ht="14.5" x14ac:dyDescent="0.35">
      <c r="A911" s="38" t="s">
        <v>2510</v>
      </c>
      <c r="B911" s="38" t="s">
        <v>612</v>
      </c>
      <c r="C911" s="38" t="s">
        <v>2436</v>
      </c>
      <c r="D911" s="38" t="s">
        <v>2437</v>
      </c>
      <c r="E911" t="s">
        <v>2381</v>
      </c>
    </row>
    <row r="912" spans="1:5" customFormat="1" ht="14.5" x14ac:dyDescent="0.35">
      <c r="A912" s="38" t="s">
        <v>2511</v>
      </c>
      <c r="B912" s="38" t="s">
        <v>613</v>
      </c>
      <c r="C912" s="38" t="s">
        <v>2436</v>
      </c>
      <c r="D912" s="38" t="s">
        <v>2437</v>
      </c>
      <c r="E912" t="s">
        <v>2381</v>
      </c>
    </row>
    <row r="913" spans="1:5" customFormat="1" ht="14.5" x14ac:dyDescent="0.35">
      <c r="A913" s="38" t="s">
        <v>2512</v>
      </c>
      <c r="B913" s="38" t="s">
        <v>614</v>
      </c>
      <c r="C913" s="38" t="s">
        <v>2436</v>
      </c>
      <c r="D913" s="38" t="s">
        <v>2437</v>
      </c>
      <c r="E913" t="s">
        <v>2381</v>
      </c>
    </row>
    <row r="914" spans="1:5" customFormat="1" ht="14.5" x14ac:dyDescent="0.35">
      <c r="A914" s="38" t="s">
        <v>2513</v>
      </c>
      <c r="B914" s="38" t="s">
        <v>615</v>
      </c>
      <c r="C914" s="38" t="s">
        <v>2436</v>
      </c>
      <c r="D914" s="38" t="s">
        <v>2437</v>
      </c>
      <c r="E914" t="s">
        <v>2381</v>
      </c>
    </row>
    <row r="915" spans="1:5" customFormat="1" ht="14.5" x14ac:dyDescent="0.35">
      <c r="A915" s="38" t="s">
        <v>2514</v>
      </c>
      <c r="B915" s="38" t="s">
        <v>616</v>
      </c>
      <c r="C915" s="38" t="s">
        <v>2436</v>
      </c>
      <c r="D915" s="38" t="s">
        <v>2437</v>
      </c>
      <c r="E915" t="s">
        <v>2381</v>
      </c>
    </row>
    <row r="916" spans="1:5" customFormat="1" ht="14.5" x14ac:dyDescent="0.35">
      <c r="A916" s="38" t="s">
        <v>2515</v>
      </c>
      <c r="B916" s="38" t="s">
        <v>617</v>
      </c>
      <c r="C916" s="38" t="s">
        <v>2436</v>
      </c>
      <c r="D916" s="38" t="s">
        <v>2437</v>
      </c>
      <c r="E916" t="s">
        <v>2381</v>
      </c>
    </row>
    <row r="917" spans="1:5" customFormat="1" ht="14.5" x14ac:dyDescent="0.35">
      <c r="A917" s="38" t="s">
        <v>2516</v>
      </c>
      <c r="B917" s="38" t="s">
        <v>618</v>
      </c>
      <c r="C917" s="38" t="s">
        <v>2436</v>
      </c>
      <c r="D917" s="38" t="s">
        <v>2437</v>
      </c>
      <c r="E917" t="s">
        <v>2381</v>
      </c>
    </row>
    <row r="918" spans="1:5" customFormat="1" ht="14.5" x14ac:dyDescent="0.35">
      <c r="A918" s="38" t="s">
        <v>2517</v>
      </c>
      <c r="B918" s="38" t="s">
        <v>621</v>
      </c>
      <c r="C918" s="38" t="s">
        <v>2436</v>
      </c>
      <c r="D918" s="38" t="s">
        <v>2437</v>
      </c>
      <c r="E918" t="s">
        <v>2381</v>
      </c>
    </row>
    <row r="919" spans="1:5" customFormat="1" ht="14.5" x14ac:dyDescent="0.35">
      <c r="A919" s="38" t="s">
        <v>2518</v>
      </c>
      <c r="B919" s="38" t="s">
        <v>622</v>
      </c>
      <c r="C919" s="38" t="s">
        <v>2436</v>
      </c>
      <c r="D919" s="38" t="s">
        <v>2437</v>
      </c>
      <c r="E919" t="s">
        <v>2381</v>
      </c>
    </row>
    <row r="920" spans="1:5" customFormat="1" ht="14.5" x14ac:dyDescent="0.35">
      <c r="A920" s="38" t="s">
        <v>2519</v>
      </c>
      <c r="B920" s="38" t="s">
        <v>623</v>
      </c>
      <c r="C920" s="38" t="s">
        <v>2436</v>
      </c>
      <c r="D920" s="38" t="s">
        <v>2437</v>
      </c>
      <c r="E920" t="s">
        <v>2381</v>
      </c>
    </row>
    <row r="921" spans="1:5" customFormat="1" ht="14.5" x14ac:dyDescent="0.35">
      <c r="A921" s="38" t="s">
        <v>2520</v>
      </c>
      <c r="B921" s="38" t="s">
        <v>624</v>
      </c>
      <c r="C921" s="38" t="s">
        <v>2436</v>
      </c>
      <c r="D921" s="38" t="s">
        <v>2437</v>
      </c>
      <c r="E921" t="s">
        <v>2381</v>
      </c>
    </row>
    <row r="922" spans="1:5" customFormat="1" ht="14.5" x14ac:dyDescent="0.35">
      <c r="A922" s="38" t="s">
        <v>2521</v>
      </c>
      <c r="B922" s="38" t="s">
        <v>625</v>
      </c>
      <c r="C922" s="38" t="s">
        <v>2436</v>
      </c>
      <c r="D922" s="38" t="s">
        <v>2437</v>
      </c>
      <c r="E922" t="s">
        <v>2381</v>
      </c>
    </row>
    <row r="923" spans="1:5" customFormat="1" ht="14.5" x14ac:dyDescent="0.35">
      <c r="A923" s="38" t="s">
        <v>2522</v>
      </c>
      <c r="B923" s="38" t="s">
        <v>727</v>
      </c>
      <c r="C923" s="38" t="s">
        <v>2436</v>
      </c>
      <c r="D923" s="38" t="s">
        <v>2437</v>
      </c>
      <c r="E923" t="s">
        <v>2381</v>
      </c>
    </row>
    <row r="924" spans="1:5" customFormat="1" ht="14.5" x14ac:dyDescent="0.35">
      <c r="A924" s="38" t="s">
        <v>2523</v>
      </c>
      <c r="B924" s="38" t="s">
        <v>728</v>
      </c>
      <c r="C924" s="38" t="s">
        <v>2436</v>
      </c>
      <c r="D924" s="38" t="s">
        <v>2437</v>
      </c>
      <c r="E924" t="s">
        <v>2381</v>
      </c>
    </row>
    <row r="925" spans="1:5" customFormat="1" ht="14.5" x14ac:dyDescent="0.35">
      <c r="A925" s="38" t="s">
        <v>2524</v>
      </c>
      <c r="B925" s="38" t="s">
        <v>729</v>
      </c>
      <c r="C925" s="38" t="s">
        <v>2436</v>
      </c>
      <c r="D925" s="38" t="s">
        <v>2437</v>
      </c>
      <c r="E925" t="s">
        <v>2381</v>
      </c>
    </row>
    <row r="926" spans="1:5" customFormat="1" ht="14.5" x14ac:dyDescent="0.35">
      <c r="A926" s="38" t="s">
        <v>2525</v>
      </c>
      <c r="B926" s="38" t="s">
        <v>730</v>
      </c>
      <c r="C926" s="38" t="s">
        <v>2436</v>
      </c>
      <c r="D926" s="38" t="s">
        <v>2437</v>
      </c>
      <c r="E926" t="s">
        <v>2381</v>
      </c>
    </row>
    <row r="927" spans="1:5" customFormat="1" ht="14.5" x14ac:dyDescent="0.35">
      <c r="A927" s="38" t="s">
        <v>2526</v>
      </c>
      <c r="B927" s="38" t="s">
        <v>731</v>
      </c>
      <c r="C927" s="38" t="s">
        <v>2436</v>
      </c>
      <c r="D927" s="38" t="s">
        <v>2437</v>
      </c>
      <c r="E927" t="s">
        <v>2381</v>
      </c>
    </row>
    <row r="928" spans="1:5" customFormat="1" ht="14.5" x14ac:dyDescent="0.35">
      <c r="A928" s="38" t="s">
        <v>2527</v>
      </c>
      <c r="B928" s="38" t="s">
        <v>732</v>
      </c>
      <c r="C928" s="38" t="s">
        <v>2436</v>
      </c>
      <c r="D928" s="38" t="s">
        <v>2437</v>
      </c>
      <c r="E928" t="s">
        <v>2381</v>
      </c>
    </row>
    <row r="929" spans="1:5" customFormat="1" ht="14.5" x14ac:dyDescent="0.35">
      <c r="A929" s="38" t="s">
        <v>2528</v>
      </c>
      <c r="B929" s="38" t="s">
        <v>733</v>
      </c>
      <c r="C929" s="38" t="s">
        <v>2436</v>
      </c>
      <c r="D929" s="38" t="s">
        <v>2437</v>
      </c>
      <c r="E929" t="s">
        <v>2381</v>
      </c>
    </row>
    <row r="930" spans="1:5" customFormat="1" ht="14.5" x14ac:dyDescent="0.35">
      <c r="A930" s="38" t="s">
        <v>2529</v>
      </c>
      <c r="B930" s="38" t="s">
        <v>734</v>
      </c>
      <c r="C930" s="38" t="s">
        <v>2436</v>
      </c>
      <c r="D930" s="38" t="s">
        <v>2437</v>
      </c>
      <c r="E930" t="s">
        <v>2381</v>
      </c>
    </row>
    <row r="931" spans="1:5" customFormat="1" ht="14.5" x14ac:dyDescent="0.35">
      <c r="A931" s="38" t="s">
        <v>2530</v>
      </c>
      <c r="B931" s="38" t="s">
        <v>735</v>
      </c>
      <c r="C931" s="38" t="s">
        <v>2436</v>
      </c>
      <c r="D931" s="38" t="s">
        <v>2437</v>
      </c>
      <c r="E931" t="s">
        <v>2381</v>
      </c>
    </row>
    <row r="932" spans="1:5" customFormat="1" ht="14.5" x14ac:dyDescent="0.35">
      <c r="A932" s="38" t="s">
        <v>2531</v>
      </c>
      <c r="B932" s="38" t="s">
        <v>736</v>
      </c>
      <c r="C932" s="38" t="s">
        <v>2532</v>
      </c>
      <c r="D932" s="38" t="s">
        <v>2533</v>
      </c>
      <c r="E932" t="s">
        <v>2534</v>
      </c>
    </row>
    <row r="933" spans="1:5" customFormat="1" ht="14.5" x14ac:dyDescent="0.35">
      <c r="A933" s="38" t="s">
        <v>2535</v>
      </c>
      <c r="B933" s="38" t="s">
        <v>2536</v>
      </c>
      <c r="C933" s="38" t="s">
        <v>2532</v>
      </c>
      <c r="D933" s="38" t="s">
        <v>2533</v>
      </c>
      <c r="E933" t="s">
        <v>2534</v>
      </c>
    </row>
    <row r="934" spans="1:5" customFormat="1" ht="14.5" x14ac:dyDescent="0.35">
      <c r="A934" s="38" t="s">
        <v>2537</v>
      </c>
      <c r="B934" s="38" t="s">
        <v>2538</v>
      </c>
      <c r="C934" s="38" t="s">
        <v>2532</v>
      </c>
      <c r="D934" s="38" t="s">
        <v>2533</v>
      </c>
      <c r="E934" t="s">
        <v>2534</v>
      </c>
    </row>
    <row r="935" spans="1:5" customFormat="1" ht="14.5" x14ac:dyDescent="0.35">
      <c r="A935" s="38" t="s">
        <v>2539</v>
      </c>
      <c r="B935" s="38" t="s">
        <v>737</v>
      </c>
      <c r="C935" s="38" t="s">
        <v>2532</v>
      </c>
      <c r="D935" s="38" t="s">
        <v>2533</v>
      </c>
      <c r="E935" t="s">
        <v>2534</v>
      </c>
    </row>
    <row r="936" spans="1:5" customFormat="1" ht="14.5" x14ac:dyDescent="0.35">
      <c r="A936" s="38" t="s">
        <v>2540</v>
      </c>
      <c r="B936" s="38" t="s">
        <v>738</v>
      </c>
      <c r="C936" s="38" t="s">
        <v>2532</v>
      </c>
      <c r="D936" s="38" t="s">
        <v>2533</v>
      </c>
      <c r="E936" t="s">
        <v>2534</v>
      </c>
    </row>
    <row r="937" spans="1:5" customFormat="1" ht="14.5" x14ac:dyDescent="0.35">
      <c r="A937" s="38" t="s">
        <v>2541</v>
      </c>
      <c r="B937" s="38" t="s">
        <v>739</v>
      </c>
      <c r="C937" s="38" t="s">
        <v>2532</v>
      </c>
      <c r="D937" s="38" t="s">
        <v>2533</v>
      </c>
      <c r="E937" t="s">
        <v>2534</v>
      </c>
    </row>
    <row r="938" spans="1:5" customFormat="1" ht="14.5" x14ac:dyDescent="0.35">
      <c r="A938" s="38" t="s">
        <v>2542</v>
      </c>
      <c r="B938" s="38" t="s">
        <v>740</v>
      </c>
      <c r="C938" s="38" t="s">
        <v>2532</v>
      </c>
      <c r="D938" s="38" t="s">
        <v>2533</v>
      </c>
      <c r="E938" t="s">
        <v>2534</v>
      </c>
    </row>
    <row r="939" spans="1:5" customFormat="1" ht="14.5" x14ac:dyDescent="0.35">
      <c r="A939" s="38" t="s">
        <v>2543</v>
      </c>
      <c r="B939" s="38" t="s">
        <v>740</v>
      </c>
      <c r="C939" s="38" t="s">
        <v>2532</v>
      </c>
      <c r="D939" s="38" t="s">
        <v>2533</v>
      </c>
      <c r="E939" t="s">
        <v>2534</v>
      </c>
    </row>
    <row r="940" spans="1:5" customFormat="1" ht="14.5" x14ac:dyDescent="0.35">
      <c r="A940" s="38" t="s">
        <v>2544</v>
      </c>
      <c r="B940" s="38" t="s">
        <v>2545</v>
      </c>
      <c r="C940" s="38" t="s">
        <v>2532</v>
      </c>
      <c r="D940" s="38" t="s">
        <v>2533</v>
      </c>
      <c r="E940" t="s">
        <v>2534</v>
      </c>
    </row>
    <row r="941" spans="1:5" customFormat="1" ht="14.5" x14ac:dyDescent="0.35">
      <c r="A941" s="38" t="s">
        <v>2546</v>
      </c>
      <c r="B941" s="38" t="s">
        <v>741</v>
      </c>
      <c r="C941" s="38" t="s">
        <v>2532</v>
      </c>
      <c r="D941" s="38" t="s">
        <v>2533</v>
      </c>
      <c r="E941" t="s">
        <v>2534</v>
      </c>
    </row>
    <row r="942" spans="1:5" customFormat="1" ht="14.5" x14ac:dyDescent="0.35">
      <c r="A942" s="38" t="s">
        <v>2547</v>
      </c>
      <c r="B942" s="38" t="s">
        <v>742</v>
      </c>
      <c r="C942" s="38" t="s">
        <v>2532</v>
      </c>
      <c r="D942" s="38" t="s">
        <v>2533</v>
      </c>
      <c r="E942" t="s">
        <v>2534</v>
      </c>
    </row>
    <row r="943" spans="1:5" customFormat="1" ht="14.5" x14ac:dyDescent="0.35">
      <c r="A943" s="38" t="s">
        <v>2548</v>
      </c>
      <c r="B943" s="38" t="s">
        <v>743</v>
      </c>
      <c r="C943" s="38" t="s">
        <v>2532</v>
      </c>
      <c r="D943" s="38" t="s">
        <v>2533</v>
      </c>
      <c r="E943" t="s">
        <v>2534</v>
      </c>
    </row>
    <row r="944" spans="1:5" customFormat="1" ht="14.5" x14ac:dyDescent="0.35">
      <c r="A944" s="38" t="s">
        <v>2549</v>
      </c>
      <c r="B944" s="38" t="s">
        <v>744</v>
      </c>
      <c r="C944" s="38" t="s">
        <v>2532</v>
      </c>
      <c r="D944" s="38" t="s">
        <v>2533</v>
      </c>
      <c r="E944" t="s">
        <v>2534</v>
      </c>
    </row>
    <row r="945" spans="1:5" customFormat="1" ht="14.5" x14ac:dyDescent="0.35">
      <c r="A945" s="38" t="s">
        <v>2550</v>
      </c>
      <c r="B945" s="38" t="s">
        <v>745</v>
      </c>
      <c r="C945" s="38" t="s">
        <v>2532</v>
      </c>
      <c r="D945" s="38" t="s">
        <v>2533</v>
      </c>
      <c r="E945" t="s">
        <v>2534</v>
      </c>
    </row>
    <row r="946" spans="1:5" customFormat="1" ht="14.5" x14ac:dyDescent="0.35">
      <c r="A946" s="38" t="s">
        <v>2551</v>
      </c>
      <c r="B946" s="38" t="s">
        <v>746</v>
      </c>
      <c r="C946" s="38" t="s">
        <v>2532</v>
      </c>
      <c r="D946" s="38" t="s">
        <v>2533</v>
      </c>
      <c r="E946" t="s">
        <v>2534</v>
      </c>
    </row>
    <row r="947" spans="1:5" customFormat="1" ht="14.5" x14ac:dyDescent="0.35">
      <c r="A947" s="38" t="s">
        <v>2552</v>
      </c>
      <c r="B947" s="38" t="s">
        <v>747</v>
      </c>
      <c r="C947" s="38" t="s">
        <v>2532</v>
      </c>
      <c r="D947" s="38" t="s">
        <v>2533</v>
      </c>
      <c r="E947" t="s">
        <v>2534</v>
      </c>
    </row>
    <row r="948" spans="1:5" customFormat="1" ht="14.5" x14ac:dyDescent="0.35">
      <c r="A948" s="38" t="s">
        <v>2553</v>
      </c>
      <c r="B948" s="38" t="s">
        <v>2554</v>
      </c>
      <c r="C948" s="38" t="s">
        <v>2532</v>
      </c>
      <c r="D948" s="38" t="s">
        <v>2533</v>
      </c>
      <c r="E948" t="s">
        <v>2534</v>
      </c>
    </row>
    <row r="949" spans="1:5" customFormat="1" ht="14.5" x14ac:dyDescent="0.35">
      <c r="A949" s="38" t="s">
        <v>2555</v>
      </c>
      <c r="B949" s="38" t="s">
        <v>2556</v>
      </c>
      <c r="C949" s="38" t="s">
        <v>2532</v>
      </c>
      <c r="D949" s="38" t="s">
        <v>2533</v>
      </c>
      <c r="E949" t="s">
        <v>2534</v>
      </c>
    </row>
    <row r="950" spans="1:5" customFormat="1" ht="14.5" x14ac:dyDescent="0.35">
      <c r="A950" s="38" t="s">
        <v>2557</v>
      </c>
      <c r="B950" s="38" t="s">
        <v>748</v>
      </c>
      <c r="C950" s="38" t="s">
        <v>2532</v>
      </c>
      <c r="D950" s="38" t="s">
        <v>2533</v>
      </c>
      <c r="E950" t="s">
        <v>2534</v>
      </c>
    </row>
    <row r="951" spans="1:5" customFormat="1" ht="14.5" x14ac:dyDescent="0.35">
      <c r="A951" s="38" t="s">
        <v>2558</v>
      </c>
      <c r="B951" s="38" t="s">
        <v>749</v>
      </c>
      <c r="C951" s="38" t="s">
        <v>2532</v>
      </c>
      <c r="D951" s="38" t="s">
        <v>2533</v>
      </c>
      <c r="E951" t="s">
        <v>2534</v>
      </c>
    </row>
    <row r="952" spans="1:5" customFormat="1" ht="14.5" x14ac:dyDescent="0.35">
      <c r="A952" s="38" t="s">
        <v>2559</v>
      </c>
      <c r="B952" s="38" t="s">
        <v>750</v>
      </c>
      <c r="C952" s="38" t="s">
        <v>2532</v>
      </c>
      <c r="D952" s="38" t="s">
        <v>2533</v>
      </c>
      <c r="E952" t="s">
        <v>2534</v>
      </c>
    </row>
    <row r="953" spans="1:5" customFormat="1" ht="14.5" x14ac:dyDescent="0.35">
      <c r="A953" s="38" t="s">
        <v>2560</v>
      </c>
      <c r="B953" s="38" t="s">
        <v>751</v>
      </c>
      <c r="C953" s="38" t="s">
        <v>2532</v>
      </c>
      <c r="D953" s="38" t="s">
        <v>2533</v>
      </c>
      <c r="E953" t="s">
        <v>2534</v>
      </c>
    </row>
    <row r="954" spans="1:5" customFormat="1" ht="14.5" x14ac:dyDescent="0.35">
      <c r="A954" s="38" t="s">
        <v>2561</v>
      </c>
      <c r="B954" s="38" t="s">
        <v>752</v>
      </c>
      <c r="C954" s="38" t="s">
        <v>2532</v>
      </c>
      <c r="D954" s="38" t="s">
        <v>2533</v>
      </c>
      <c r="E954" t="s">
        <v>2534</v>
      </c>
    </row>
    <row r="955" spans="1:5" customFormat="1" ht="14.5" x14ac:dyDescent="0.35">
      <c r="A955" s="38" t="s">
        <v>2562</v>
      </c>
      <c r="B955" s="38" t="s">
        <v>753</v>
      </c>
      <c r="C955" s="38" t="s">
        <v>2532</v>
      </c>
      <c r="D955" s="38" t="s">
        <v>2533</v>
      </c>
      <c r="E955" t="s">
        <v>2534</v>
      </c>
    </row>
    <row r="956" spans="1:5" customFormat="1" ht="14.5" x14ac:dyDescent="0.35">
      <c r="A956" s="38" t="s">
        <v>2563</v>
      </c>
      <c r="B956" s="38" t="s">
        <v>754</v>
      </c>
      <c r="C956" s="38" t="s">
        <v>2532</v>
      </c>
      <c r="D956" s="38" t="s">
        <v>2533</v>
      </c>
      <c r="E956" t="s">
        <v>2534</v>
      </c>
    </row>
    <row r="957" spans="1:5" customFormat="1" ht="14.5" x14ac:dyDescent="0.35">
      <c r="A957" s="38" t="s">
        <v>2564</v>
      </c>
      <c r="B957" s="38" t="s">
        <v>2565</v>
      </c>
      <c r="C957" s="38" t="s">
        <v>2532</v>
      </c>
      <c r="D957" s="38" t="s">
        <v>2533</v>
      </c>
      <c r="E957" t="s">
        <v>2534</v>
      </c>
    </row>
    <row r="958" spans="1:5" customFormat="1" ht="14.5" x14ac:dyDescent="0.35">
      <c r="A958" s="38" t="s">
        <v>2566</v>
      </c>
      <c r="B958" s="38" t="s">
        <v>755</v>
      </c>
      <c r="C958" s="38" t="s">
        <v>2532</v>
      </c>
      <c r="D958" s="38" t="s">
        <v>2533</v>
      </c>
      <c r="E958" t="s">
        <v>2534</v>
      </c>
    </row>
    <row r="959" spans="1:5" customFormat="1" ht="14.5" x14ac:dyDescent="0.35">
      <c r="A959" s="38" t="s">
        <v>2567</v>
      </c>
      <c r="B959" s="38" t="s">
        <v>2568</v>
      </c>
      <c r="C959" s="38" t="s">
        <v>2532</v>
      </c>
      <c r="D959" s="38" t="s">
        <v>2533</v>
      </c>
      <c r="E959" t="s">
        <v>2534</v>
      </c>
    </row>
    <row r="960" spans="1:5" customFormat="1" ht="14.5" x14ac:dyDescent="0.35">
      <c r="A960" s="38" t="s">
        <v>2569</v>
      </c>
      <c r="B960" s="38" t="s">
        <v>756</v>
      </c>
      <c r="C960" s="38" t="s">
        <v>2532</v>
      </c>
      <c r="D960" s="38" t="s">
        <v>2533</v>
      </c>
      <c r="E960" t="s">
        <v>2534</v>
      </c>
    </row>
    <row r="961" spans="1:5" customFormat="1" ht="14.5" x14ac:dyDescent="0.35">
      <c r="A961" s="38" t="s">
        <v>2570</v>
      </c>
      <c r="B961" s="38" t="s">
        <v>2571</v>
      </c>
      <c r="C961" s="38" t="s">
        <v>2532</v>
      </c>
      <c r="D961" s="38" t="s">
        <v>2533</v>
      </c>
      <c r="E961" t="s">
        <v>2534</v>
      </c>
    </row>
    <row r="962" spans="1:5" customFormat="1" ht="14.5" x14ac:dyDescent="0.35">
      <c r="A962" s="38" t="s">
        <v>2572</v>
      </c>
      <c r="B962" s="38" t="s">
        <v>757</v>
      </c>
      <c r="C962" s="38" t="s">
        <v>2532</v>
      </c>
      <c r="D962" s="38" t="s">
        <v>2533</v>
      </c>
      <c r="E962" t="s">
        <v>2534</v>
      </c>
    </row>
    <row r="963" spans="1:5" customFormat="1" ht="14.5" x14ac:dyDescent="0.35">
      <c r="A963" s="38" t="s">
        <v>2573</v>
      </c>
      <c r="B963" s="38" t="s">
        <v>758</v>
      </c>
      <c r="C963" s="38" t="s">
        <v>2532</v>
      </c>
      <c r="D963" s="38" t="s">
        <v>2533</v>
      </c>
      <c r="E963" t="s">
        <v>2534</v>
      </c>
    </row>
    <row r="964" spans="1:5" customFormat="1" ht="14.5" x14ac:dyDescent="0.35">
      <c r="A964" s="38" t="s">
        <v>2574</v>
      </c>
      <c r="B964" s="38" t="s">
        <v>759</v>
      </c>
      <c r="C964" s="38" t="s">
        <v>2532</v>
      </c>
      <c r="D964" s="38" t="s">
        <v>2533</v>
      </c>
      <c r="E964" t="s">
        <v>2534</v>
      </c>
    </row>
    <row r="965" spans="1:5" customFormat="1" ht="14.5" x14ac:dyDescent="0.35">
      <c r="A965" s="38" t="s">
        <v>2575</v>
      </c>
      <c r="B965" s="38" t="s">
        <v>760</v>
      </c>
      <c r="C965" s="38" t="s">
        <v>2532</v>
      </c>
      <c r="D965" s="38" t="s">
        <v>2533</v>
      </c>
      <c r="E965" t="s">
        <v>2534</v>
      </c>
    </row>
    <row r="966" spans="1:5" customFormat="1" ht="14.5" x14ac:dyDescent="0.35">
      <c r="A966" s="38" t="s">
        <v>2576</v>
      </c>
      <c r="B966" s="38" t="s">
        <v>2577</v>
      </c>
      <c r="C966" s="38" t="s">
        <v>2532</v>
      </c>
      <c r="D966" s="38" t="s">
        <v>2533</v>
      </c>
      <c r="E966" t="s">
        <v>2534</v>
      </c>
    </row>
    <row r="967" spans="1:5" customFormat="1" ht="14.5" x14ac:dyDescent="0.35">
      <c r="A967" s="38" t="s">
        <v>2578</v>
      </c>
      <c r="B967" s="38" t="s">
        <v>761</v>
      </c>
      <c r="C967" s="38" t="s">
        <v>2579</v>
      </c>
      <c r="D967" s="38" t="s">
        <v>2580</v>
      </c>
      <c r="E967" t="s">
        <v>2534</v>
      </c>
    </row>
    <row r="968" spans="1:5" customFormat="1" ht="14.5" x14ac:dyDescent="0.35">
      <c r="A968" s="38" t="s">
        <v>2581</v>
      </c>
      <c r="B968" s="38" t="s">
        <v>1267</v>
      </c>
      <c r="C968" s="38" t="s">
        <v>2579</v>
      </c>
      <c r="D968" s="38" t="s">
        <v>2580</v>
      </c>
      <c r="E968" t="s">
        <v>2534</v>
      </c>
    </row>
    <row r="969" spans="1:5" customFormat="1" ht="14.5" x14ac:dyDescent="0.35">
      <c r="A969" s="38" t="s">
        <v>2582</v>
      </c>
      <c r="B969" s="38" t="s">
        <v>1268</v>
      </c>
      <c r="C969" s="38" t="s">
        <v>2579</v>
      </c>
      <c r="D969" s="38" t="s">
        <v>2580</v>
      </c>
      <c r="E969" t="s">
        <v>2534</v>
      </c>
    </row>
    <row r="970" spans="1:5" customFormat="1" ht="14.5" x14ac:dyDescent="0.35">
      <c r="A970" s="38" t="s">
        <v>2583</v>
      </c>
      <c r="B970" s="38" t="s">
        <v>762</v>
      </c>
      <c r="C970" s="38" t="s">
        <v>2579</v>
      </c>
      <c r="D970" s="38" t="s">
        <v>2580</v>
      </c>
      <c r="E970" t="s">
        <v>2534</v>
      </c>
    </row>
    <row r="971" spans="1:5" customFormat="1" ht="14.5" x14ac:dyDescent="0.35">
      <c r="A971" s="38" t="s">
        <v>2584</v>
      </c>
      <c r="B971" s="38" t="s">
        <v>763</v>
      </c>
      <c r="C971" s="38" t="s">
        <v>2579</v>
      </c>
      <c r="D971" s="38" t="s">
        <v>2580</v>
      </c>
      <c r="E971" t="s">
        <v>2534</v>
      </c>
    </row>
    <row r="972" spans="1:5" customFormat="1" ht="14.5" x14ac:dyDescent="0.35">
      <c r="A972" s="38" t="s">
        <v>2585</v>
      </c>
      <c r="B972" s="38" t="s">
        <v>764</v>
      </c>
      <c r="C972" s="38" t="s">
        <v>2579</v>
      </c>
      <c r="D972" s="38" t="s">
        <v>2580</v>
      </c>
      <c r="E972" t="s">
        <v>2534</v>
      </c>
    </row>
    <row r="973" spans="1:5" customFormat="1" ht="14.5" x14ac:dyDescent="0.35">
      <c r="A973" s="38" t="s">
        <v>2586</v>
      </c>
      <c r="B973" s="38" t="s">
        <v>765</v>
      </c>
      <c r="C973" s="38" t="s">
        <v>2579</v>
      </c>
      <c r="D973" s="38" t="s">
        <v>2580</v>
      </c>
      <c r="E973" t="s">
        <v>2534</v>
      </c>
    </row>
    <row r="974" spans="1:5" customFormat="1" ht="14.5" x14ac:dyDescent="0.35">
      <c r="A974" s="38" t="s">
        <v>2587</v>
      </c>
      <c r="B974" s="38" t="s">
        <v>766</v>
      </c>
      <c r="C974" s="38" t="s">
        <v>2579</v>
      </c>
      <c r="D974" s="38" t="s">
        <v>2580</v>
      </c>
      <c r="E974" t="s">
        <v>2534</v>
      </c>
    </row>
    <row r="975" spans="1:5" customFormat="1" ht="14.5" x14ac:dyDescent="0.35">
      <c r="A975" s="38" t="s">
        <v>2588</v>
      </c>
      <c r="B975" s="38" t="s">
        <v>1269</v>
      </c>
      <c r="C975" s="38" t="s">
        <v>2579</v>
      </c>
      <c r="D975" s="38" t="s">
        <v>2580</v>
      </c>
      <c r="E975" t="s">
        <v>2534</v>
      </c>
    </row>
    <row r="976" spans="1:5" customFormat="1" ht="14.5" x14ac:dyDescent="0.35">
      <c r="A976" s="38" t="s">
        <v>2589</v>
      </c>
      <c r="B976" s="38" t="s">
        <v>767</v>
      </c>
      <c r="C976" s="38" t="s">
        <v>2579</v>
      </c>
      <c r="D976" s="38" t="s">
        <v>2580</v>
      </c>
      <c r="E976" t="s">
        <v>2534</v>
      </c>
    </row>
    <row r="977" spans="1:5" customFormat="1" ht="14.5" x14ac:dyDescent="0.35">
      <c r="A977" s="38" t="s">
        <v>2590</v>
      </c>
      <c r="B977" s="38" t="s">
        <v>768</v>
      </c>
      <c r="C977" s="38" t="s">
        <v>2579</v>
      </c>
      <c r="D977" s="38" t="s">
        <v>2580</v>
      </c>
      <c r="E977" t="s">
        <v>2534</v>
      </c>
    </row>
    <row r="978" spans="1:5" customFormat="1" ht="14.5" x14ac:dyDescent="0.35">
      <c r="A978" s="38" t="s">
        <v>2591</v>
      </c>
      <c r="B978" s="38" t="s">
        <v>769</v>
      </c>
      <c r="C978" s="38" t="s">
        <v>2579</v>
      </c>
      <c r="D978" s="38" t="s">
        <v>2580</v>
      </c>
      <c r="E978" t="s">
        <v>2534</v>
      </c>
    </row>
    <row r="979" spans="1:5" customFormat="1" ht="14.5" x14ac:dyDescent="0.35">
      <c r="A979" s="38" t="s">
        <v>2592</v>
      </c>
      <c r="B979" s="38" t="s">
        <v>770</v>
      </c>
      <c r="C979" s="38" t="s">
        <v>2579</v>
      </c>
      <c r="D979" s="38" t="s">
        <v>2580</v>
      </c>
      <c r="E979" t="s">
        <v>2534</v>
      </c>
    </row>
    <row r="980" spans="1:5" customFormat="1" ht="14.5" x14ac:dyDescent="0.35">
      <c r="A980" s="38" t="s">
        <v>2593</v>
      </c>
      <c r="B980" s="38" t="s">
        <v>771</v>
      </c>
      <c r="C980" s="38" t="s">
        <v>2579</v>
      </c>
      <c r="D980" s="38" t="s">
        <v>2580</v>
      </c>
      <c r="E980" t="s">
        <v>2534</v>
      </c>
    </row>
    <row r="981" spans="1:5" customFormat="1" ht="14.5" x14ac:dyDescent="0.35">
      <c r="A981" s="38" t="s">
        <v>2594</v>
      </c>
      <c r="B981" s="38" t="s">
        <v>772</v>
      </c>
      <c r="C981" s="38" t="s">
        <v>2579</v>
      </c>
      <c r="D981" s="38" t="s">
        <v>2580</v>
      </c>
      <c r="E981" t="s">
        <v>2534</v>
      </c>
    </row>
    <row r="982" spans="1:5" customFormat="1" ht="14.5" x14ac:dyDescent="0.35">
      <c r="A982" s="38" t="s">
        <v>2595</v>
      </c>
      <c r="B982" s="38" t="s">
        <v>773</v>
      </c>
      <c r="C982" s="38" t="s">
        <v>2579</v>
      </c>
      <c r="D982" s="38" t="s">
        <v>2580</v>
      </c>
      <c r="E982" t="s">
        <v>2534</v>
      </c>
    </row>
    <row r="983" spans="1:5" customFormat="1" ht="14.5" x14ac:dyDescent="0.35">
      <c r="A983" s="38" t="s">
        <v>2596</v>
      </c>
      <c r="B983" s="38" t="s">
        <v>1270</v>
      </c>
      <c r="C983" s="38" t="s">
        <v>2579</v>
      </c>
      <c r="D983" s="38" t="s">
        <v>2580</v>
      </c>
      <c r="E983" t="s">
        <v>2534</v>
      </c>
    </row>
    <row r="984" spans="1:5" customFormat="1" ht="14.5" x14ac:dyDescent="0.35">
      <c r="A984" s="38" t="s">
        <v>2597</v>
      </c>
      <c r="B984" s="38" t="s">
        <v>1271</v>
      </c>
      <c r="C984" s="38" t="s">
        <v>2579</v>
      </c>
      <c r="D984" s="38" t="s">
        <v>2580</v>
      </c>
      <c r="E984" t="s">
        <v>2534</v>
      </c>
    </row>
    <row r="985" spans="1:5" customFormat="1" ht="14.5" x14ac:dyDescent="0.35">
      <c r="A985" s="38" t="s">
        <v>2598</v>
      </c>
      <c r="B985" s="38" t="s">
        <v>774</v>
      </c>
      <c r="C985" s="38" t="s">
        <v>2579</v>
      </c>
      <c r="D985" s="38" t="s">
        <v>2580</v>
      </c>
      <c r="E985" t="s">
        <v>2534</v>
      </c>
    </row>
    <row r="986" spans="1:5" customFormat="1" ht="14.5" x14ac:dyDescent="0.35">
      <c r="A986" s="38" t="s">
        <v>2599</v>
      </c>
      <c r="B986" s="38" t="s">
        <v>775</v>
      </c>
      <c r="C986" s="38" t="s">
        <v>2579</v>
      </c>
      <c r="D986" s="38" t="s">
        <v>2580</v>
      </c>
      <c r="E986" t="s">
        <v>2534</v>
      </c>
    </row>
    <row r="987" spans="1:5" customFormat="1" ht="14.5" x14ac:dyDescent="0.35">
      <c r="A987" s="38" t="s">
        <v>2600</v>
      </c>
      <c r="B987" s="38" t="s">
        <v>776</v>
      </c>
      <c r="C987" s="38" t="s">
        <v>2579</v>
      </c>
      <c r="D987" s="38" t="s">
        <v>2580</v>
      </c>
      <c r="E987" t="s">
        <v>2534</v>
      </c>
    </row>
    <row r="988" spans="1:5" customFormat="1" ht="14.5" x14ac:dyDescent="0.35">
      <c r="A988" s="38" t="s">
        <v>2601</v>
      </c>
      <c r="B988" s="38" t="s">
        <v>777</v>
      </c>
      <c r="C988" s="38" t="s">
        <v>2579</v>
      </c>
      <c r="D988" s="38" t="s">
        <v>2580</v>
      </c>
      <c r="E988" t="s">
        <v>2534</v>
      </c>
    </row>
    <row r="989" spans="1:5" customFormat="1" ht="14.5" x14ac:dyDescent="0.35">
      <c r="A989" s="38" t="s">
        <v>2602</v>
      </c>
      <c r="B989" s="38" t="s">
        <v>778</v>
      </c>
      <c r="C989" s="38" t="s">
        <v>2579</v>
      </c>
      <c r="D989" s="38" t="s">
        <v>2580</v>
      </c>
      <c r="E989" t="s">
        <v>2534</v>
      </c>
    </row>
    <row r="990" spans="1:5" customFormat="1" ht="14.5" x14ac:dyDescent="0.35">
      <c r="A990" s="38" t="s">
        <v>2603</v>
      </c>
      <c r="B990" s="38" t="s">
        <v>779</v>
      </c>
      <c r="C990" s="38" t="s">
        <v>2579</v>
      </c>
      <c r="D990" s="38" t="s">
        <v>2580</v>
      </c>
      <c r="E990" t="s">
        <v>2534</v>
      </c>
    </row>
    <row r="991" spans="1:5" customFormat="1" ht="14.5" x14ac:dyDescent="0.35">
      <c r="A991" s="38" t="s">
        <v>2604</v>
      </c>
      <c r="B991" s="38" t="s">
        <v>780</v>
      </c>
      <c r="C991" s="38" t="s">
        <v>2579</v>
      </c>
      <c r="D991" s="38" t="s">
        <v>2580</v>
      </c>
      <c r="E991" t="s">
        <v>2534</v>
      </c>
    </row>
    <row r="992" spans="1:5" customFormat="1" ht="14.5" x14ac:dyDescent="0.35">
      <c r="A992" s="38" t="s">
        <v>2605</v>
      </c>
      <c r="B992" s="38" t="s">
        <v>1272</v>
      </c>
      <c r="C992" s="38" t="s">
        <v>2579</v>
      </c>
      <c r="D992" s="38" t="s">
        <v>2580</v>
      </c>
      <c r="E992" t="s">
        <v>2534</v>
      </c>
    </row>
    <row r="993" spans="1:5" customFormat="1" ht="14.5" x14ac:dyDescent="0.35">
      <c r="A993" s="38" t="s">
        <v>2606</v>
      </c>
      <c r="B993" s="38" t="s">
        <v>781</v>
      </c>
      <c r="C993" s="38" t="s">
        <v>2579</v>
      </c>
      <c r="D993" s="38" t="s">
        <v>2580</v>
      </c>
      <c r="E993" t="s">
        <v>2534</v>
      </c>
    </row>
    <row r="994" spans="1:5" customFormat="1" ht="14.5" x14ac:dyDescent="0.35">
      <c r="A994" s="38" t="s">
        <v>2607</v>
      </c>
      <c r="B994" s="38" t="s">
        <v>782</v>
      </c>
      <c r="C994" s="38" t="s">
        <v>2579</v>
      </c>
      <c r="D994" s="38" t="s">
        <v>2580</v>
      </c>
      <c r="E994" t="s">
        <v>2534</v>
      </c>
    </row>
    <row r="995" spans="1:5" customFormat="1" ht="14.5" x14ac:dyDescent="0.35">
      <c r="A995" s="38" t="s">
        <v>2608</v>
      </c>
      <c r="B995" s="38" t="s">
        <v>783</v>
      </c>
      <c r="C995" s="38" t="s">
        <v>2579</v>
      </c>
      <c r="D995" s="38" t="s">
        <v>2580</v>
      </c>
      <c r="E995" t="s">
        <v>2534</v>
      </c>
    </row>
    <row r="996" spans="1:5" customFormat="1" ht="14.5" x14ac:dyDescent="0.35">
      <c r="A996" s="38" t="s">
        <v>2609</v>
      </c>
      <c r="B996" s="38" t="s">
        <v>1273</v>
      </c>
      <c r="C996" s="38" t="s">
        <v>2579</v>
      </c>
      <c r="D996" s="38" t="s">
        <v>2580</v>
      </c>
      <c r="E996" t="s">
        <v>2534</v>
      </c>
    </row>
    <row r="997" spans="1:5" customFormat="1" ht="14.5" x14ac:dyDescent="0.35">
      <c r="A997" s="38" t="s">
        <v>2610</v>
      </c>
      <c r="B997" s="38" t="s">
        <v>784</v>
      </c>
      <c r="C997" s="38" t="s">
        <v>2579</v>
      </c>
      <c r="D997" s="38" t="s">
        <v>2580</v>
      </c>
      <c r="E997" t="s">
        <v>2534</v>
      </c>
    </row>
    <row r="998" spans="1:5" customFormat="1" ht="14.5" x14ac:dyDescent="0.35">
      <c r="A998" s="38" t="s">
        <v>2809</v>
      </c>
      <c r="B998" s="38" t="s">
        <v>39</v>
      </c>
      <c r="C998" s="38" t="s">
        <v>2579</v>
      </c>
      <c r="D998" s="38" t="s">
        <v>2580</v>
      </c>
      <c r="E998" t="s">
        <v>2534</v>
      </c>
    </row>
    <row r="999" spans="1:5" customFormat="1" ht="14.5" x14ac:dyDescent="0.35">
      <c r="A999" s="38" t="s">
        <v>2812</v>
      </c>
      <c r="B999" s="38" t="s">
        <v>2611</v>
      </c>
      <c r="C999" s="38" t="s">
        <v>2612</v>
      </c>
      <c r="D999" s="38" t="s">
        <v>2613</v>
      </c>
      <c r="E999" t="s">
        <v>2534</v>
      </c>
    </row>
    <row r="1000" spans="1:5" customFormat="1" ht="14.5" x14ac:dyDescent="0.35">
      <c r="A1000" s="38" t="s">
        <v>2614</v>
      </c>
      <c r="B1000" s="38" t="s">
        <v>2615</v>
      </c>
      <c r="C1000" s="38" t="s">
        <v>2612</v>
      </c>
      <c r="D1000" s="38" t="s">
        <v>2613</v>
      </c>
      <c r="E1000" t="s">
        <v>2534</v>
      </c>
    </row>
    <row r="1001" spans="1:5" customFormat="1" ht="14.5" x14ac:dyDescent="0.35">
      <c r="A1001" s="38" t="s">
        <v>2616</v>
      </c>
      <c r="B1001" s="38" t="s">
        <v>785</v>
      </c>
      <c r="C1001" s="38" t="s">
        <v>2612</v>
      </c>
      <c r="D1001" s="38" t="s">
        <v>2613</v>
      </c>
      <c r="E1001" t="s">
        <v>2534</v>
      </c>
    </row>
    <row r="1002" spans="1:5" customFormat="1" ht="14.5" x14ac:dyDescent="0.35">
      <c r="A1002" s="38" t="s">
        <v>2617</v>
      </c>
      <c r="B1002" s="38" t="s">
        <v>2618</v>
      </c>
      <c r="C1002" s="38" t="s">
        <v>2612</v>
      </c>
      <c r="D1002" s="38" t="s">
        <v>2613</v>
      </c>
      <c r="E1002" t="s">
        <v>2534</v>
      </c>
    </row>
    <row r="1003" spans="1:5" customFormat="1" ht="14.5" x14ac:dyDescent="0.35">
      <c r="A1003" s="38" t="s">
        <v>2813</v>
      </c>
      <c r="B1003" s="38" t="s">
        <v>2619</v>
      </c>
      <c r="C1003" s="38" t="s">
        <v>2612</v>
      </c>
      <c r="D1003" s="38" t="s">
        <v>2613</v>
      </c>
      <c r="E1003" t="s">
        <v>2534</v>
      </c>
    </row>
    <row r="1004" spans="1:5" customFormat="1" ht="14.5" x14ac:dyDescent="0.35">
      <c r="A1004" s="38" t="s">
        <v>2620</v>
      </c>
      <c r="B1004" s="38" t="s">
        <v>786</v>
      </c>
      <c r="C1004" s="38" t="s">
        <v>2621</v>
      </c>
      <c r="D1004" s="38" t="s">
        <v>2622</v>
      </c>
      <c r="E1004" t="s">
        <v>2622</v>
      </c>
    </row>
    <row r="1005" spans="1:5" customFormat="1" ht="14.5" x14ac:dyDescent="0.35">
      <c r="A1005" s="38" t="s">
        <v>2623</v>
      </c>
      <c r="B1005" s="38" t="s">
        <v>2624</v>
      </c>
      <c r="C1005" s="38" t="s">
        <v>2621</v>
      </c>
      <c r="D1005" s="38" t="s">
        <v>2622</v>
      </c>
      <c r="E1005" t="s">
        <v>2622</v>
      </c>
    </row>
    <row r="1006" spans="1:5" customFormat="1" ht="14.5" x14ac:dyDescent="0.35">
      <c r="A1006" s="38" t="s">
        <v>2625</v>
      </c>
      <c r="B1006" s="38" t="s">
        <v>2626</v>
      </c>
      <c r="C1006" s="38" t="s">
        <v>2621</v>
      </c>
      <c r="D1006" s="38" t="s">
        <v>2622</v>
      </c>
      <c r="E1006" t="s">
        <v>2622</v>
      </c>
    </row>
    <row r="1007" spans="1:5" customFormat="1" ht="14.5" x14ac:dyDescent="0.35">
      <c r="A1007" s="38" t="s">
        <v>2627</v>
      </c>
      <c r="B1007" s="38" t="s">
        <v>2628</v>
      </c>
      <c r="C1007" s="38" t="s">
        <v>2621</v>
      </c>
      <c r="D1007" s="38" t="s">
        <v>2622</v>
      </c>
      <c r="E1007" t="s">
        <v>2622</v>
      </c>
    </row>
    <row r="1008" spans="1:5" customFormat="1" ht="14.5" x14ac:dyDescent="0.35">
      <c r="A1008" s="38" t="s">
        <v>2629</v>
      </c>
      <c r="B1008" s="38" t="s">
        <v>2630</v>
      </c>
      <c r="C1008" s="38" t="s">
        <v>2621</v>
      </c>
      <c r="D1008" s="38" t="s">
        <v>2622</v>
      </c>
      <c r="E1008" t="s">
        <v>2622</v>
      </c>
    </row>
    <row r="1009" spans="1:5" customFormat="1" ht="14.5" x14ac:dyDescent="0.35">
      <c r="A1009" s="38" t="s">
        <v>2631</v>
      </c>
      <c r="B1009" s="38" t="s">
        <v>787</v>
      </c>
      <c r="C1009" s="38" t="s">
        <v>2621</v>
      </c>
      <c r="D1009" s="38" t="s">
        <v>2622</v>
      </c>
      <c r="E1009" t="s">
        <v>2622</v>
      </c>
    </row>
    <row r="1010" spans="1:5" customFormat="1" ht="14.5" x14ac:dyDescent="0.35">
      <c r="A1010" s="38" t="s">
        <v>2632</v>
      </c>
      <c r="B1010" s="38" t="s">
        <v>787</v>
      </c>
      <c r="C1010" s="38" t="s">
        <v>2621</v>
      </c>
      <c r="D1010" s="38" t="s">
        <v>2622</v>
      </c>
      <c r="E1010" t="s">
        <v>2622</v>
      </c>
    </row>
    <row r="1011" spans="1:5" customFormat="1" ht="14.5" x14ac:dyDescent="0.35">
      <c r="A1011" s="38" t="s">
        <v>2633</v>
      </c>
      <c r="B1011" s="38" t="s">
        <v>788</v>
      </c>
      <c r="C1011" s="38" t="s">
        <v>2621</v>
      </c>
      <c r="D1011" s="38" t="s">
        <v>2622</v>
      </c>
      <c r="E1011" t="s">
        <v>2622</v>
      </c>
    </row>
    <row r="1012" spans="1:5" customFormat="1" ht="14.5" x14ac:dyDescent="0.35">
      <c r="A1012" s="38" t="s">
        <v>2634</v>
      </c>
      <c r="B1012" s="38" t="s">
        <v>789</v>
      </c>
      <c r="C1012" s="38" t="s">
        <v>2621</v>
      </c>
      <c r="D1012" s="38" t="s">
        <v>2622</v>
      </c>
      <c r="E1012" t="s">
        <v>2622</v>
      </c>
    </row>
    <row r="1013" spans="1:5" customFormat="1" ht="14.5" x14ac:dyDescent="0.35">
      <c r="A1013" s="38" t="s">
        <v>2635</v>
      </c>
      <c r="B1013" s="38" t="s">
        <v>790</v>
      </c>
      <c r="C1013" s="38" t="s">
        <v>2621</v>
      </c>
      <c r="D1013" s="38" t="s">
        <v>2622</v>
      </c>
      <c r="E1013" t="s">
        <v>2622</v>
      </c>
    </row>
    <row r="1014" spans="1:5" customFormat="1" ht="14.5" x14ac:dyDescent="0.35">
      <c r="A1014" s="38" t="s">
        <v>2636</v>
      </c>
      <c r="B1014" s="38" t="s">
        <v>791</v>
      </c>
      <c r="C1014" s="38" t="s">
        <v>2621</v>
      </c>
      <c r="D1014" s="38" t="s">
        <v>2622</v>
      </c>
      <c r="E1014" t="s">
        <v>2622</v>
      </c>
    </row>
    <row r="1015" spans="1:5" customFormat="1" ht="14.5" x14ac:dyDescent="0.35">
      <c r="A1015" s="38" t="s">
        <v>2637</v>
      </c>
      <c r="B1015" s="38" t="s">
        <v>791</v>
      </c>
      <c r="C1015" s="38" t="s">
        <v>2621</v>
      </c>
      <c r="D1015" s="38" t="s">
        <v>2622</v>
      </c>
      <c r="E1015" t="s">
        <v>2622</v>
      </c>
    </row>
    <row r="1016" spans="1:5" customFormat="1" ht="14.5" x14ac:dyDescent="0.35">
      <c r="A1016" s="38" t="s">
        <v>2638</v>
      </c>
      <c r="B1016" s="38" t="s">
        <v>792</v>
      </c>
      <c r="C1016" s="38" t="s">
        <v>2621</v>
      </c>
      <c r="D1016" s="38" t="s">
        <v>2622</v>
      </c>
      <c r="E1016" t="s">
        <v>2622</v>
      </c>
    </row>
    <row r="1017" spans="1:5" customFormat="1" ht="14.5" x14ac:dyDescent="0.35">
      <c r="A1017" s="38" t="s">
        <v>2639</v>
      </c>
      <c r="B1017" s="38" t="s">
        <v>792</v>
      </c>
      <c r="C1017" s="38" t="s">
        <v>2621</v>
      </c>
      <c r="D1017" s="38" t="s">
        <v>2622</v>
      </c>
      <c r="E1017" t="s">
        <v>2622</v>
      </c>
    </row>
    <row r="1018" spans="1:5" customFormat="1" ht="14.5" x14ac:dyDescent="0.35">
      <c r="A1018" s="38" t="s">
        <v>2640</v>
      </c>
      <c r="B1018" s="38" t="s">
        <v>793</v>
      </c>
      <c r="C1018" s="38" t="s">
        <v>2621</v>
      </c>
      <c r="D1018" s="38" t="s">
        <v>2622</v>
      </c>
      <c r="E1018" t="s">
        <v>2622</v>
      </c>
    </row>
    <row r="1019" spans="1:5" customFormat="1" ht="14.5" x14ac:dyDescent="0.35">
      <c r="A1019" s="38" t="s">
        <v>2641</v>
      </c>
      <c r="B1019" s="38" t="s">
        <v>794</v>
      </c>
      <c r="C1019" s="38" t="s">
        <v>2621</v>
      </c>
      <c r="D1019" s="38" t="s">
        <v>2622</v>
      </c>
      <c r="E1019" t="s">
        <v>2622</v>
      </c>
    </row>
    <row r="1020" spans="1:5" customFormat="1" ht="14.5" x14ac:dyDescent="0.35">
      <c r="A1020" s="38" t="s">
        <v>2642</v>
      </c>
      <c r="B1020" s="38" t="s">
        <v>795</v>
      </c>
      <c r="C1020" s="38" t="s">
        <v>2621</v>
      </c>
      <c r="D1020" s="38" t="s">
        <v>2622</v>
      </c>
      <c r="E1020" t="s">
        <v>2622</v>
      </c>
    </row>
    <row r="1021" spans="1:5" customFormat="1" ht="14.5" x14ac:dyDescent="0.35">
      <c r="A1021" s="38" t="s">
        <v>2643</v>
      </c>
      <c r="B1021" s="38" t="s">
        <v>794</v>
      </c>
      <c r="C1021" s="38" t="s">
        <v>2621</v>
      </c>
      <c r="D1021" s="38" t="s">
        <v>2622</v>
      </c>
      <c r="E1021" t="s">
        <v>2622</v>
      </c>
    </row>
    <row r="1022" spans="1:5" customFormat="1" ht="14.5" x14ac:dyDescent="0.35">
      <c r="A1022" s="38" t="s">
        <v>2644</v>
      </c>
      <c r="B1022" s="38" t="s">
        <v>796</v>
      </c>
      <c r="C1022" s="38" t="s">
        <v>2621</v>
      </c>
      <c r="D1022" s="38" t="s">
        <v>2622</v>
      </c>
      <c r="E1022" t="s">
        <v>2622</v>
      </c>
    </row>
    <row r="1023" spans="1:5" customFormat="1" ht="14.5" x14ac:dyDescent="0.35">
      <c r="A1023" s="38" t="s">
        <v>2645</v>
      </c>
      <c r="B1023" s="38" t="s">
        <v>796</v>
      </c>
      <c r="C1023" s="38" t="s">
        <v>2621</v>
      </c>
      <c r="D1023" s="38" t="s">
        <v>2622</v>
      </c>
      <c r="E1023" t="s">
        <v>2622</v>
      </c>
    </row>
    <row r="1024" spans="1:5" customFormat="1" ht="14.5" x14ac:dyDescent="0.35">
      <c r="A1024" s="38" t="s">
        <v>2646</v>
      </c>
      <c r="B1024" s="38" t="s">
        <v>797</v>
      </c>
      <c r="C1024" s="38" t="s">
        <v>2621</v>
      </c>
      <c r="D1024" s="38" t="s">
        <v>2622</v>
      </c>
      <c r="E1024" t="s">
        <v>2622</v>
      </c>
    </row>
    <row r="1025" spans="1:5" customFormat="1" ht="14.5" x14ac:dyDescent="0.35">
      <c r="A1025" s="38" t="s">
        <v>2647</v>
      </c>
      <c r="B1025" s="38" t="s">
        <v>797</v>
      </c>
      <c r="C1025" s="38" t="s">
        <v>2621</v>
      </c>
      <c r="D1025" s="38" t="s">
        <v>2622</v>
      </c>
      <c r="E1025" t="s">
        <v>2622</v>
      </c>
    </row>
    <row r="1026" spans="1:5" customFormat="1" ht="14.5" x14ac:dyDescent="0.35">
      <c r="A1026" s="38" t="s">
        <v>2648</v>
      </c>
      <c r="B1026" s="38" t="s">
        <v>798</v>
      </c>
      <c r="C1026" s="38" t="s">
        <v>2621</v>
      </c>
      <c r="D1026" s="38" t="s">
        <v>2622</v>
      </c>
      <c r="E1026" t="s">
        <v>2622</v>
      </c>
    </row>
    <row r="1027" spans="1:5" customFormat="1" ht="14.5" x14ac:dyDescent="0.35">
      <c r="A1027" s="38" t="s">
        <v>2649</v>
      </c>
      <c r="B1027" s="38" t="s">
        <v>798</v>
      </c>
      <c r="C1027" s="38" t="s">
        <v>2621</v>
      </c>
      <c r="D1027" s="38" t="s">
        <v>2622</v>
      </c>
      <c r="E1027" t="s">
        <v>2622</v>
      </c>
    </row>
    <row r="1028" spans="1:5" customFormat="1" ht="14.5" x14ac:dyDescent="0.35">
      <c r="A1028" s="38" t="s">
        <v>2650</v>
      </c>
      <c r="B1028" s="38" t="s">
        <v>799</v>
      </c>
      <c r="C1028" s="38" t="s">
        <v>2621</v>
      </c>
      <c r="D1028" s="38" t="s">
        <v>2622</v>
      </c>
      <c r="E1028" t="s">
        <v>2622</v>
      </c>
    </row>
    <row r="1029" spans="1:5" customFormat="1" ht="14.5" x14ac:dyDescent="0.35">
      <c r="A1029" s="38" t="s">
        <v>2651</v>
      </c>
      <c r="B1029" s="38" t="s">
        <v>800</v>
      </c>
      <c r="C1029" s="38" t="s">
        <v>2621</v>
      </c>
      <c r="D1029" s="38" t="s">
        <v>2622</v>
      </c>
      <c r="E1029" t="s">
        <v>2622</v>
      </c>
    </row>
    <row r="1030" spans="1:5" customFormat="1" ht="14.5" x14ac:dyDescent="0.35">
      <c r="A1030" s="38" t="s">
        <v>2652</v>
      </c>
      <c r="B1030" s="38" t="s">
        <v>801</v>
      </c>
      <c r="C1030" s="38" t="s">
        <v>2621</v>
      </c>
      <c r="D1030" s="38" t="s">
        <v>2622</v>
      </c>
      <c r="E1030" t="s">
        <v>2622</v>
      </c>
    </row>
    <row r="1031" spans="1:5" customFormat="1" ht="14.5" x14ac:dyDescent="0.35">
      <c r="A1031" s="38" t="s">
        <v>2653</v>
      </c>
      <c r="B1031" s="38" t="s">
        <v>802</v>
      </c>
      <c r="C1031" s="38" t="s">
        <v>2621</v>
      </c>
      <c r="D1031" s="38" t="s">
        <v>2622</v>
      </c>
      <c r="E1031" t="s">
        <v>2622</v>
      </c>
    </row>
    <row r="1032" spans="1:5" customFormat="1" ht="14.5" x14ac:dyDescent="0.35">
      <c r="A1032" s="38" t="s">
        <v>2654</v>
      </c>
      <c r="B1032" s="38" t="s">
        <v>803</v>
      </c>
      <c r="C1032" s="38" t="s">
        <v>2621</v>
      </c>
      <c r="D1032" s="38" t="s">
        <v>2622</v>
      </c>
      <c r="E1032" t="s">
        <v>2622</v>
      </c>
    </row>
    <row r="1033" spans="1:5" customFormat="1" ht="14.5" x14ac:dyDescent="0.35">
      <c r="A1033" s="38" t="s">
        <v>2655</v>
      </c>
      <c r="B1033" s="38" t="s">
        <v>804</v>
      </c>
      <c r="C1033" s="38" t="s">
        <v>2621</v>
      </c>
      <c r="D1033" s="38" t="s">
        <v>2622</v>
      </c>
      <c r="E1033" t="s">
        <v>2622</v>
      </c>
    </row>
    <row r="1034" spans="1:5" customFormat="1" ht="14.5" x14ac:dyDescent="0.35">
      <c r="A1034" s="38" t="s">
        <v>2656</v>
      </c>
      <c r="B1034" s="38" t="s">
        <v>805</v>
      </c>
      <c r="C1034" s="38" t="s">
        <v>2621</v>
      </c>
      <c r="D1034" s="38" t="s">
        <v>2622</v>
      </c>
      <c r="E1034" t="s">
        <v>2622</v>
      </c>
    </row>
    <row r="1035" spans="1:5" customFormat="1" ht="14.5" x14ac:dyDescent="0.35">
      <c r="A1035" s="38" t="s">
        <v>2657</v>
      </c>
      <c r="B1035" s="38" t="s">
        <v>2658</v>
      </c>
      <c r="C1035" s="38" t="s">
        <v>2621</v>
      </c>
      <c r="D1035" s="38" t="s">
        <v>2622</v>
      </c>
      <c r="E1035" t="s">
        <v>2622</v>
      </c>
    </row>
    <row r="1036" spans="1:5" customFormat="1" ht="14.5" x14ac:dyDescent="0.35">
      <c r="A1036" s="38" t="s">
        <v>2659</v>
      </c>
      <c r="B1036" s="38" t="s">
        <v>2660</v>
      </c>
      <c r="C1036" s="38" t="s">
        <v>2621</v>
      </c>
      <c r="D1036" s="38" t="s">
        <v>2622</v>
      </c>
      <c r="E1036" t="s">
        <v>2622</v>
      </c>
    </row>
    <row r="1037" spans="1:5" customFormat="1" ht="14.5" x14ac:dyDescent="0.35">
      <c r="A1037" s="38" t="s">
        <v>2661</v>
      </c>
      <c r="B1037" s="38" t="s">
        <v>2662</v>
      </c>
      <c r="C1037" s="38" t="s">
        <v>2621</v>
      </c>
      <c r="D1037" s="38" t="s">
        <v>2622</v>
      </c>
      <c r="E1037" t="s">
        <v>2622</v>
      </c>
    </row>
    <row r="1038" spans="1:5" customFormat="1" ht="14.5" x14ac:dyDescent="0.35">
      <c r="A1038" s="38" t="s">
        <v>2663</v>
      </c>
      <c r="B1038" s="38" t="s">
        <v>2664</v>
      </c>
      <c r="C1038" s="38" t="s">
        <v>2621</v>
      </c>
      <c r="D1038" s="38" t="s">
        <v>2622</v>
      </c>
      <c r="E1038" t="s">
        <v>2622</v>
      </c>
    </row>
    <row r="1039" spans="1:5" customFormat="1" ht="14.5" x14ac:dyDescent="0.35">
      <c r="A1039" s="38" t="s">
        <v>2665</v>
      </c>
      <c r="B1039" s="38" t="s">
        <v>806</v>
      </c>
      <c r="C1039" s="38" t="s">
        <v>2666</v>
      </c>
      <c r="D1039" s="38" t="s">
        <v>2667</v>
      </c>
      <c r="E1039" t="s">
        <v>2668</v>
      </c>
    </row>
    <row r="1040" spans="1:5" customFormat="1" ht="14.5" x14ac:dyDescent="0.35">
      <c r="A1040" s="38" t="s">
        <v>2669</v>
      </c>
      <c r="B1040" s="38" t="s">
        <v>807</v>
      </c>
      <c r="C1040" s="38" t="s">
        <v>2666</v>
      </c>
      <c r="D1040" s="38" t="s">
        <v>2667</v>
      </c>
      <c r="E1040" t="s">
        <v>2668</v>
      </c>
    </row>
    <row r="1041" spans="1:5" customFormat="1" ht="14.5" x14ac:dyDescent="0.35">
      <c r="A1041" s="38" t="s">
        <v>2670</v>
      </c>
      <c r="B1041" s="38" t="s">
        <v>808</v>
      </c>
      <c r="C1041" s="38" t="s">
        <v>2666</v>
      </c>
      <c r="D1041" s="38" t="s">
        <v>2667</v>
      </c>
      <c r="E1041" t="s">
        <v>2668</v>
      </c>
    </row>
    <row r="1042" spans="1:5" customFormat="1" ht="14.5" x14ac:dyDescent="0.35">
      <c r="A1042" s="38" t="s">
        <v>2671</v>
      </c>
      <c r="B1042" s="38" t="s">
        <v>809</v>
      </c>
      <c r="C1042" s="38" t="s">
        <v>2672</v>
      </c>
      <c r="D1042" s="38" t="s">
        <v>2673</v>
      </c>
      <c r="E1042" t="s">
        <v>2668</v>
      </c>
    </row>
    <row r="1043" spans="1:5" customFormat="1" ht="14.5" x14ac:dyDescent="0.35">
      <c r="A1043" s="38" t="s">
        <v>2674</v>
      </c>
      <c r="B1043" s="38" t="s">
        <v>809</v>
      </c>
      <c r="C1043" s="38" t="s">
        <v>2672</v>
      </c>
      <c r="D1043" s="38" t="s">
        <v>2673</v>
      </c>
      <c r="E1043" t="s">
        <v>2668</v>
      </c>
    </row>
    <row r="1044" spans="1:5" customFormat="1" ht="14.5" x14ac:dyDescent="0.35">
      <c r="A1044" s="38" t="s">
        <v>2675</v>
      </c>
      <c r="B1044" s="38" t="s">
        <v>810</v>
      </c>
      <c r="C1044" s="38" t="s">
        <v>2672</v>
      </c>
      <c r="D1044" s="38" t="s">
        <v>2673</v>
      </c>
      <c r="E1044" t="s">
        <v>2668</v>
      </c>
    </row>
    <row r="1045" spans="1:5" customFormat="1" ht="14.5" x14ac:dyDescent="0.35">
      <c r="A1045" s="38" t="s">
        <v>2676</v>
      </c>
      <c r="B1045" s="38" t="s">
        <v>811</v>
      </c>
      <c r="C1045" s="38" t="s">
        <v>2677</v>
      </c>
      <c r="D1045" s="38" t="s">
        <v>2678</v>
      </c>
      <c r="E1045" t="s">
        <v>2668</v>
      </c>
    </row>
    <row r="1046" spans="1:5" customFormat="1" ht="14.5" x14ac:dyDescent="0.35">
      <c r="A1046" s="38" t="s">
        <v>2679</v>
      </c>
      <c r="B1046" s="38" t="s">
        <v>812</v>
      </c>
      <c r="C1046" s="38" t="s">
        <v>2677</v>
      </c>
      <c r="D1046" s="38" t="s">
        <v>2678</v>
      </c>
      <c r="E1046" t="s">
        <v>2668</v>
      </c>
    </row>
    <row r="1047" spans="1:5" customFormat="1" ht="14.5" x14ac:dyDescent="0.35">
      <c r="A1047" s="38" t="s">
        <v>2680</v>
      </c>
      <c r="B1047" s="38" t="s">
        <v>813</v>
      </c>
      <c r="C1047" s="38" t="s">
        <v>2677</v>
      </c>
      <c r="D1047" s="38" t="s">
        <v>2678</v>
      </c>
      <c r="E1047" t="s">
        <v>2668</v>
      </c>
    </row>
    <row r="1048" spans="1:5" customFormat="1" ht="14.5" x14ac:dyDescent="0.35">
      <c r="A1048" s="38" t="s">
        <v>2681</v>
      </c>
      <c r="B1048" s="38" t="s">
        <v>814</v>
      </c>
      <c r="C1048" s="38" t="s">
        <v>2677</v>
      </c>
      <c r="D1048" s="38" t="s">
        <v>2678</v>
      </c>
      <c r="E1048" t="s">
        <v>2668</v>
      </c>
    </row>
    <row r="1049" spans="1:5" customFormat="1" ht="14.5" x14ac:dyDescent="0.35">
      <c r="A1049" s="38" t="s">
        <v>2682</v>
      </c>
      <c r="B1049" s="38" t="s">
        <v>815</v>
      </c>
      <c r="C1049" s="38" t="s">
        <v>2677</v>
      </c>
      <c r="D1049" s="38" t="s">
        <v>2678</v>
      </c>
      <c r="E1049" t="s">
        <v>2668</v>
      </c>
    </row>
    <row r="1050" spans="1:5" customFormat="1" ht="14.5" x14ac:dyDescent="0.35">
      <c r="A1050" s="38" t="s">
        <v>2683</v>
      </c>
      <c r="B1050" s="38" t="s">
        <v>816</v>
      </c>
      <c r="C1050" s="38" t="s">
        <v>2677</v>
      </c>
      <c r="D1050" s="38" t="s">
        <v>2678</v>
      </c>
      <c r="E1050" t="s">
        <v>2668</v>
      </c>
    </row>
    <row r="1051" spans="1:5" customFormat="1" ht="14.5" x14ac:dyDescent="0.35">
      <c r="A1051" s="38" t="s">
        <v>2684</v>
      </c>
      <c r="B1051" s="38" t="s">
        <v>817</v>
      </c>
      <c r="C1051" s="38" t="s">
        <v>2677</v>
      </c>
      <c r="D1051" s="38" t="s">
        <v>2678</v>
      </c>
      <c r="E1051" t="s">
        <v>2668</v>
      </c>
    </row>
    <row r="1052" spans="1:5" customFormat="1" ht="14.5" x14ac:dyDescent="0.35">
      <c r="A1052" s="38" t="s">
        <v>2685</v>
      </c>
      <c r="B1052" s="38" t="s">
        <v>818</v>
      </c>
      <c r="C1052" s="38" t="s">
        <v>2677</v>
      </c>
      <c r="D1052" s="38" t="s">
        <v>2678</v>
      </c>
      <c r="E1052" t="s">
        <v>2668</v>
      </c>
    </row>
    <row r="1053" spans="1:5" customFormat="1" ht="14.5" x14ac:dyDescent="0.35">
      <c r="A1053" s="38" t="s">
        <v>2686</v>
      </c>
      <c r="B1053" s="38" t="s">
        <v>819</v>
      </c>
      <c r="C1053" s="38" t="s">
        <v>2677</v>
      </c>
      <c r="D1053" s="38" t="s">
        <v>2678</v>
      </c>
      <c r="E1053" t="s">
        <v>2668</v>
      </c>
    </row>
    <row r="1054" spans="1:5" customFormat="1" ht="14.5" x14ac:dyDescent="0.35">
      <c r="A1054" s="38" t="s">
        <v>2687</v>
      </c>
      <c r="B1054" s="38" t="s">
        <v>820</v>
      </c>
      <c r="C1054" s="38" t="s">
        <v>2677</v>
      </c>
      <c r="D1054" s="38" t="s">
        <v>2678</v>
      </c>
      <c r="E1054" t="s">
        <v>2668</v>
      </c>
    </row>
    <row r="1055" spans="1:5" customFormat="1" ht="14.5" x14ac:dyDescent="0.35">
      <c r="A1055" s="38" t="s">
        <v>2688</v>
      </c>
      <c r="B1055" s="38" t="s">
        <v>821</v>
      </c>
      <c r="C1055" s="38" t="s">
        <v>2677</v>
      </c>
      <c r="D1055" s="38" t="s">
        <v>2678</v>
      </c>
      <c r="E1055" t="s">
        <v>2668</v>
      </c>
    </row>
    <row r="1056" spans="1:5" customFormat="1" ht="14.5" x14ac:dyDescent="0.35">
      <c r="A1056" s="38" t="s">
        <v>2689</v>
      </c>
      <c r="B1056" s="38" t="s">
        <v>822</v>
      </c>
      <c r="C1056" s="38" t="s">
        <v>2677</v>
      </c>
      <c r="D1056" s="38" t="s">
        <v>2678</v>
      </c>
      <c r="E1056" t="s">
        <v>2668</v>
      </c>
    </row>
    <row r="1057" spans="1:5" customFormat="1" ht="14.5" x14ac:dyDescent="0.35">
      <c r="A1057" s="38" t="s">
        <v>2690</v>
      </c>
      <c r="B1057" s="38" t="s">
        <v>823</v>
      </c>
      <c r="C1057" s="38" t="s">
        <v>2677</v>
      </c>
      <c r="D1057" s="38" t="s">
        <v>2678</v>
      </c>
      <c r="E1057" t="s">
        <v>2668</v>
      </c>
    </row>
    <row r="1058" spans="1:5" customFormat="1" ht="14.5" x14ac:dyDescent="0.35">
      <c r="A1058" s="38" t="s">
        <v>2691</v>
      </c>
      <c r="B1058" s="38" t="s">
        <v>824</v>
      </c>
      <c r="C1058" s="38" t="s">
        <v>2677</v>
      </c>
      <c r="D1058" s="38" t="s">
        <v>2678</v>
      </c>
      <c r="E1058" t="s">
        <v>2668</v>
      </c>
    </row>
    <row r="1059" spans="1:5" customFormat="1" ht="14.5" x14ac:dyDescent="0.35">
      <c r="A1059" s="38" t="s">
        <v>2692</v>
      </c>
      <c r="B1059" s="38" t="s">
        <v>656</v>
      </c>
      <c r="C1059" s="38" t="s">
        <v>2693</v>
      </c>
      <c r="D1059" s="38" t="s">
        <v>2694</v>
      </c>
      <c r="E1059" t="s">
        <v>2668</v>
      </c>
    </row>
    <row r="1060" spans="1:5" customFormat="1" ht="14.5" x14ac:dyDescent="0.35">
      <c r="A1060" s="38" t="s">
        <v>2695</v>
      </c>
      <c r="B1060" s="38" t="s">
        <v>825</v>
      </c>
      <c r="C1060" s="38" t="s">
        <v>2693</v>
      </c>
      <c r="D1060" s="38" t="s">
        <v>2694</v>
      </c>
      <c r="E1060" t="s">
        <v>2668</v>
      </c>
    </row>
    <row r="1061" spans="1:5" customFormat="1" ht="14.5" x14ac:dyDescent="0.35">
      <c r="A1061" s="38" t="s">
        <v>2696</v>
      </c>
      <c r="B1061" s="38" t="s">
        <v>658</v>
      </c>
      <c r="C1061" s="38" t="s">
        <v>2693</v>
      </c>
      <c r="D1061" s="38" t="s">
        <v>2694</v>
      </c>
      <c r="E1061" t="s">
        <v>2668</v>
      </c>
    </row>
    <row r="1062" spans="1:5" customFormat="1" ht="14.5" x14ac:dyDescent="0.35">
      <c r="A1062" s="38" t="s">
        <v>2697</v>
      </c>
      <c r="B1062" s="38" t="s">
        <v>659</v>
      </c>
      <c r="C1062" s="38" t="s">
        <v>2693</v>
      </c>
      <c r="D1062" s="38" t="s">
        <v>2694</v>
      </c>
      <c r="E1062" t="s">
        <v>2668</v>
      </c>
    </row>
    <row r="1063" spans="1:5" customFormat="1" ht="14.5" x14ac:dyDescent="0.35">
      <c r="A1063" s="38" t="s">
        <v>2698</v>
      </c>
      <c r="B1063" s="38" t="s">
        <v>826</v>
      </c>
      <c r="C1063" s="38" t="s">
        <v>2693</v>
      </c>
      <c r="D1063" s="38" t="s">
        <v>2694</v>
      </c>
      <c r="E1063" t="s">
        <v>2668</v>
      </c>
    </row>
    <row r="1064" spans="1:5" customFormat="1" ht="14.5" x14ac:dyDescent="0.35">
      <c r="A1064" s="38" t="s">
        <v>2699</v>
      </c>
      <c r="B1064" s="38" t="s">
        <v>2700</v>
      </c>
      <c r="C1064" s="38" t="s">
        <v>2693</v>
      </c>
      <c r="D1064" s="38" t="s">
        <v>2694</v>
      </c>
      <c r="E1064" t="s">
        <v>2668</v>
      </c>
    </row>
    <row r="1065" spans="1:5" customFormat="1" ht="14.5" x14ac:dyDescent="0.35">
      <c r="A1065" s="38" t="s">
        <v>2701</v>
      </c>
      <c r="B1065" s="38" t="s">
        <v>827</v>
      </c>
      <c r="C1065" s="38" t="s">
        <v>2693</v>
      </c>
      <c r="D1065" s="38" t="s">
        <v>2694</v>
      </c>
      <c r="E1065" t="s">
        <v>2668</v>
      </c>
    </row>
    <row r="1066" spans="1:5" customFormat="1" ht="14.5" x14ac:dyDescent="0.35">
      <c r="A1066" s="38" t="s">
        <v>2702</v>
      </c>
      <c r="B1066" s="38" t="s">
        <v>828</v>
      </c>
      <c r="C1066" s="38" t="s">
        <v>2693</v>
      </c>
      <c r="D1066" s="38" t="s">
        <v>2694</v>
      </c>
      <c r="E1066" t="s">
        <v>2668</v>
      </c>
    </row>
    <row r="1067" spans="1:5" customFormat="1" ht="14.5" x14ac:dyDescent="0.35">
      <c r="A1067" s="38" t="s">
        <v>2703</v>
      </c>
      <c r="B1067" s="38" t="s">
        <v>829</v>
      </c>
      <c r="C1067" s="38" t="s">
        <v>2704</v>
      </c>
      <c r="D1067" s="38" t="s">
        <v>2705</v>
      </c>
      <c r="E1067" t="s">
        <v>2705</v>
      </c>
    </row>
    <row r="1068" spans="1:5" customFormat="1" ht="14.5" x14ac:dyDescent="0.35">
      <c r="A1068" s="38" t="s">
        <v>2706</v>
      </c>
      <c r="B1068" s="38" t="s">
        <v>830</v>
      </c>
      <c r="C1068" s="38" t="s">
        <v>2704</v>
      </c>
      <c r="D1068" s="38" t="s">
        <v>2705</v>
      </c>
      <c r="E1068" t="s">
        <v>2705</v>
      </c>
    </row>
    <row r="1069" spans="1:5" customFormat="1" ht="14.5" x14ac:dyDescent="0.35">
      <c r="A1069" s="38" t="s">
        <v>2707</v>
      </c>
      <c r="B1069" s="38" t="s">
        <v>831</v>
      </c>
      <c r="C1069" s="38" t="s">
        <v>2704</v>
      </c>
      <c r="D1069" s="38" t="s">
        <v>2705</v>
      </c>
      <c r="E1069" t="s">
        <v>2705</v>
      </c>
    </row>
    <row r="1070" spans="1:5" customFormat="1" ht="14.5" x14ac:dyDescent="0.35">
      <c r="A1070" s="38" t="s">
        <v>2708</v>
      </c>
      <c r="B1070" s="38" t="s">
        <v>832</v>
      </c>
      <c r="C1070" s="38" t="s">
        <v>2704</v>
      </c>
      <c r="D1070" s="38" t="s">
        <v>2705</v>
      </c>
      <c r="E1070" t="s">
        <v>2705</v>
      </c>
    </row>
    <row r="1071" spans="1:5" customFormat="1" ht="14.5" x14ac:dyDescent="0.35">
      <c r="A1071" s="38" t="s">
        <v>2709</v>
      </c>
      <c r="B1071" s="38" t="s">
        <v>833</v>
      </c>
      <c r="C1071" s="38" t="s">
        <v>2710</v>
      </c>
      <c r="D1071" s="38" t="s">
        <v>2711</v>
      </c>
      <c r="E1071" t="s">
        <v>2711</v>
      </c>
    </row>
    <row r="1072" spans="1:5" customFormat="1" ht="14.5" x14ac:dyDescent="0.35">
      <c r="A1072" s="38" t="s">
        <v>2712</v>
      </c>
      <c r="B1072" s="38" t="s">
        <v>834</v>
      </c>
      <c r="C1072" s="38" t="s">
        <v>2710</v>
      </c>
      <c r="D1072" s="38" t="s">
        <v>2711</v>
      </c>
      <c r="E1072" t="s">
        <v>2711</v>
      </c>
    </row>
    <row r="1073" spans="1:5" customFormat="1" ht="14.5" x14ac:dyDescent="0.35">
      <c r="A1073" s="38" t="s">
        <v>2713</v>
      </c>
      <c r="B1073" s="38" t="s">
        <v>1245</v>
      </c>
      <c r="C1073" s="38" t="s">
        <v>2710</v>
      </c>
      <c r="D1073" s="38" t="s">
        <v>2711</v>
      </c>
      <c r="E1073" t="s">
        <v>2711</v>
      </c>
    </row>
    <row r="1074" spans="1:5" customFormat="1" ht="14.5" x14ac:dyDescent="0.35">
      <c r="A1074" s="38" t="s">
        <v>2714</v>
      </c>
      <c r="B1074" s="38" t="s">
        <v>835</v>
      </c>
      <c r="C1074" s="38" t="s">
        <v>2715</v>
      </c>
      <c r="D1074" s="38" t="s">
        <v>2716</v>
      </c>
      <c r="E1074" t="s">
        <v>2716</v>
      </c>
    </row>
    <row r="1075" spans="1:5" customFormat="1" ht="14.5" x14ac:dyDescent="0.35">
      <c r="A1075" s="38" t="s">
        <v>2717</v>
      </c>
      <c r="B1075" s="38" t="s">
        <v>2718</v>
      </c>
      <c r="C1075" s="38" t="s">
        <v>2715</v>
      </c>
      <c r="D1075" s="38" t="s">
        <v>2716</v>
      </c>
      <c r="E1075" t="s">
        <v>2716</v>
      </c>
    </row>
    <row r="1076" spans="1:5" customFormat="1" ht="14.5" x14ac:dyDescent="0.35">
      <c r="A1076" s="38" t="s">
        <v>2719</v>
      </c>
      <c r="B1076" s="38" t="s">
        <v>836</v>
      </c>
      <c r="C1076" s="38" t="s">
        <v>2720</v>
      </c>
      <c r="D1076" s="38" t="s">
        <v>2721</v>
      </c>
      <c r="E1076" t="s">
        <v>2722</v>
      </c>
    </row>
    <row r="1077" spans="1:5" customFormat="1" ht="14.5" x14ac:dyDescent="0.35">
      <c r="A1077" s="38" t="s">
        <v>2723</v>
      </c>
      <c r="B1077" s="38" t="s">
        <v>837</v>
      </c>
      <c r="C1077" s="38" t="s">
        <v>2720</v>
      </c>
      <c r="D1077" s="38" t="s">
        <v>2721</v>
      </c>
      <c r="E1077" t="s">
        <v>2722</v>
      </c>
    </row>
    <row r="1078" spans="1:5" customFormat="1" ht="14.5" x14ac:dyDescent="0.35">
      <c r="A1078" s="38" t="s">
        <v>2724</v>
      </c>
      <c r="B1078" s="38" t="s">
        <v>838</v>
      </c>
      <c r="C1078" s="38" t="s">
        <v>2720</v>
      </c>
      <c r="D1078" s="38" t="s">
        <v>2721</v>
      </c>
      <c r="E1078" t="s">
        <v>2722</v>
      </c>
    </row>
    <row r="1079" spans="1:5" customFormat="1" ht="14.5" x14ac:dyDescent="0.35">
      <c r="A1079" s="38" t="s">
        <v>2725</v>
      </c>
      <c r="B1079" s="38" t="s">
        <v>839</v>
      </c>
      <c r="C1079" s="38" t="s">
        <v>2720</v>
      </c>
      <c r="D1079" s="38" t="s">
        <v>2721</v>
      </c>
      <c r="E1079" t="s">
        <v>2722</v>
      </c>
    </row>
    <row r="1080" spans="1:5" customFormat="1" ht="14.5" x14ac:dyDescent="0.35">
      <c r="A1080" s="38" t="s">
        <v>2726</v>
      </c>
      <c r="B1080" s="38" t="s">
        <v>840</v>
      </c>
      <c r="C1080" s="38" t="s">
        <v>2720</v>
      </c>
      <c r="D1080" s="38" t="s">
        <v>2721</v>
      </c>
      <c r="E1080" t="s">
        <v>2722</v>
      </c>
    </row>
    <row r="1081" spans="1:5" customFormat="1" ht="14.5" x14ac:dyDescent="0.35">
      <c r="A1081" s="38" t="s">
        <v>2727</v>
      </c>
      <c r="B1081" s="38" t="s">
        <v>841</v>
      </c>
      <c r="C1081" s="38" t="s">
        <v>2720</v>
      </c>
      <c r="D1081" s="38" t="s">
        <v>2721</v>
      </c>
      <c r="E1081" t="s">
        <v>2722</v>
      </c>
    </row>
    <row r="1082" spans="1:5" customFormat="1" ht="14.5" x14ac:dyDescent="0.35">
      <c r="A1082" s="38" t="s">
        <v>2728</v>
      </c>
      <c r="B1082" s="38" t="s">
        <v>842</v>
      </c>
      <c r="C1082" s="38" t="s">
        <v>2720</v>
      </c>
      <c r="D1082" s="38" t="s">
        <v>2721</v>
      </c>
      <c r="E1082" t="s">
        <v>2722</v>
      </c>
    </row>
    <row r="1083" spans="1:5" customFormat="1" ht="14.5" x14ac:dyDescent="0.35">
      <c r="A1083" s="38" t="s">
        <v>2729</v>
      </c>
      <c r="B1083" s="38" t="s">
        <v>843</v>
      </c>
      <c r="C1083" s="38" t="s">
        <v>2720</v>
      </c>
      <c r="D1083" s="38" t="s">
        <v>2721</v>
      </c>
      <c r="E1083" t="s">
        <v>2722</v>
      </c>
    </row>
    <row r="1084" spans="1:5" customFormat="1" ht="14.5" x14ac:dyDescent="0.35">
      <c r="A1084" s="38" t="s">
        <v>2730</v>
      </c>
      <c r="B1084" s="38" t="s">
        <v>844</v>
      </c>
      <c r="C1084" s="38" t="s">
        <v>2720</v>
      </c>
      <c r="D1084" s="38" t="s">
        <v>2721</v>
      </c>
      <c r="E1084" t="s">
        <v>2722</v>
      </c>
    </row>
    <row r="1085" spans="1:5" customFormat="1" ht="14.5" x14ac:dyDescent="0.35">
      <c r="A1085" s="38" t="s">
        <v>2731</v>
      </c>
      <c r="B1085" s="38" t="s">
        <v>845</v>
      </c>
      <c r="C1085" s="38" t="s">
        <v>2720</v>
      </c>
      <c r="D1085" s="38" t="s">
        <v>2721</v>
      </c>
      <c r="E1085" t="s">
        <v>2722</v>
      </c>
    </row>
    <row r="1086" spans="1:5" customFormat="1" ht="14.5" x14ac:dyDescent="0.35">
      <c r="A1086" s="38" t="s">
        <v>2732</v>
      </c>
      <c r="B1086" s="38" t="s">
        <v>846</v>
      </c>
      <c r="C1086" s="38" t="s">
        <v>2720</v>
      </c>
      <c r="D1086" s="38" t="s">
        <v>2721</v>
      </c>
      <c r="E1086" t="s">
        <v>2722</v>
      </c>
    </row>
    <row r="1087" spans="1:5" customFormat="1" ht="14.5" x14ac:dyDescent="0.35">
      <c r="A1087" s="38" t="s">
        <v>2733</v>
      </c>
      <c r="B1087" s="38" t="s">
        <v>847</v>
      </c>
      <c r="C1087" s="38" t="s">
        <v>2720</v>
      </c>
      <c r="D1087" s="38" t="s">
        <v>2721</v>
      </c>
      <c r="E1087" t="s">
        <v>2722</v>
      </c>
    </row>
    <row r="1088" spans="1:5" customFormat="1" ht="14.5" x14ac:dyDescent="0.35">
      <c r="A1088" s="38" t="s">
        <v>2734</v>
      </c>
      <c r="B1088" s="38" t="s">
        <v>848</v>
      </c>
      <c r="C1088" s="38" t="s">
        <v>2720</v>
      </c>
      <c r="D1088" s="38" t="s">
        <v>2721</v>
      </c>
      <c r="E1088" t="s">
        <v>2722</v>
      </c>
    </row>
    <row r="1089" spans="1:5" customFormat="1" ht="14.5" x14ac:dyDescent="0.35">
      <c r="A1089" s="38" t="s">
        <v>2735</v>
      </c>
      <c r="B1089" s="38" t="s">
        <v>849</v>
      </c>
      <c r="C1089" s="38" t="s">
        <v>2720</v>
      </c>
      <c r="D1089" s="38" t="s">
        <v>2721</v>
      </c>
      <c r="E1089" t="s">
        <v>2722</v>
      </c>
    </row>
    <row r="1090" spans="1:5" customFormat="1" ht="14.5" x14ac:dyDescent="0.35">
      <c r="A1090" s="38" t="s">
        <v>2736</v>
      </c>
      <c r="B1090" s="38" t="s">
        <v>850</v>
      </c>
      <c r="C1090" s="38" t="s">
        <v>2720</v>
      </c>
      <c r="D1090" s="38" t="s">
        <v>2721</v>
      </c>
      <c r="E1090" t="s">
        <v>2722</v>
      </c>
    </row>
    <row r="1091" spans="1:5" customFormat="1" ht="14.5" x14ac:dyDescent="0.35">
      <c r="A1091" s="38" t="s">
        <v>2737</v>
      </c>
      <c r="B1091" s="38" t="s">
        <v>851</v>
      </c>
      <c r="C1091" s="38" t="s">
        <v>2720</v>
      </c>
      <c r="D1091" s="38" t="s">
        <v>2721</v>
      </c>
      <c r="E1091" t="s">
        <v>2722</v>
      </c>
    </row>
    <row r="1092" spans="1:5" customFormat="1" ht="14.5" x14ac:dyDescent="0.35">
      <c r="A1092" s="38" t="s">
        <v>2738</v>
      </c>
      <c r="B1092" s="38" t="s">
        <v>852</v>
      </c>
      <c r="C1092" s="38" t="s">
        <v>2720</v>
      </c>
      <c r="D1092" s="38" t="s">
        <v>2721</v>
      </c>
      <c r="E1092" t="s">
        <v>2722</v>
      </c>
    </row>
    <row r="1093" spans="1:5" customFormat="1" ht="14.5" x14ac:dyDescent="0.35">
      <c r="A1093" s="38" t="s">
        <v>2739</v>
      </c>
      <c r="B1093" s="38" t="s">
        <v>853</v>
      </c>
      <c r="C1093" s="38" t="s">
        <v>2720</v>
      </c>
      <c r="D1093" s="38" t="s">
        <v>2721</v>
      </c>
      <c r="E1093" t="s">
        <v>2722</v>
      </c>
    </row>
    <row r="1094" spans="1:5" customFormat="1" ht="14.5" x14ac:dyDescent="0.35">
      <c r="A1094" s="38" t="s">
        <v>2740</v>
      </c>
      <c r="B1094" s="38" t="s">
        <v>854</v>
      </c>
      <c r="C1094" s="38" t="s">
        <v>2720</v>
      </c>
      <c r="D1094" s="38" t="s">
        <v>2721</v>
      </c>
      <c r="E1094" t="s">
        <v>2722</v>
      </c>
    </row>
    <row r="1095" spans="1:5" customFormat="1" ht="14.5" x14ac:dyDescent="0.35">
      <c r="A1095" s="38" t="s">
        <v>2741</v>
      </c>
      <c r="B1095" s="38" t="s">
        <v>855</v>
      </c>
      <c r="C1095" s="38" t="s">
        <v>2720</v>
      </c>
      <c r="D1095" s="38" t="s">
        <v>2721</v>
      </c>
      <c r="E1095" t="s">
        <v>2722</v>
      </c>
    </row>
    <row r="1096" spans="1:5" customFormat="1" ht="14.5" x14ac:dyDescent="0.35">
      <c r="A1096" s="38" t="s">
        <v>2742</v>
      </c>
      <c r="B1096" s="38" t="s">
        <v>856</v>
      </c>
      <c r="C1096" s="38" t="s">
        <v>2720</v>
      </c>
      <c r="D1096" s="38" t="s">
        <v>2721</v>
      </c>
      <c r="E1096" t="s">
        <v>2722</v>
      </c>
    </row>
    <row r="1097" spans="1:5" customFormat="1" ht="14.5" x14ac:dyDescent="0.35">
      <c r="A1097" s="38" t="s">
        <v>2743</v>
      </c>
      <c r="B1097" s="38" t="s">
        <v>857</v>
      </c>
      <c r="C1097" s="38" t="s">
        <v>2720</v>
      </c>
      <c r="D1097" s="38" t="s">
        <v>2721</v>
      </c>
      <c r="E1097" t="s">
        <v>2722</v>
      </c>
    </row>
    <row r="1098" spans="1:5" customFormat="1" ht="14.5" x14ac:dyDescent="0.35">
      <c r="A1098" s="38" t="s">
        <v>2744</v>
      </c>
      <c r="B1098" s="38" t="s">
        <v>858</v>
      </c>
      <c r="C1098" s="38" t="s">
        <v>2720</v>
      </c>
      <c r="D1098" s="38" t="s">
        <v>2721</v>
      </c>
      <c r="E1098" t="s">
        <v>2722</v>
      </c>
    </row>
    <row r="1099" spans="1:5" customFormat="1" ht="14.5" x14ac:dyDescent="0.35">
      <c r="A1099" s="38" t="s">
        <v>2745</v>
      </c>
      <c r="B1099" s="38" t="s">
        <v>859</v>
      </c>
      <c r="C1099" s="38" t="s">
        <v>2720</v>
      </c>
      <c r="D1099" s="38" t="s">
        <v>2721</v>
      </c>
      <c r="E1099" t="s">
        <v>2722</v>
      </c>
    </row>
    <row r="1100" spans="1:5" customFormat="1" ht="14.5" x14ac:dyDescent="0.35">
      <c r="A1100" s="38" t="s">
        <v>2746</v>
      </c>
      <c r="B1100" s="38" t="s">
        <v>860</v>
      </c>
      <c r="C1100" s="38" t="s">
        <v>2720</v>
      </c>
      <c r="D1100" s="38" t="s">
        <v>2721</v>
      </c>
      <c r="E1100" t="s">
        <v>2722</v>
      </c>
    </row>
    <row r="1101" spans="1:5" customFormat="1" ht="14.5" x14ac:dyDescent="0.35">
      <c r="A1101" s="38" t="s">
        <v>2747</v>
      </c>
      <c r="B1101" s="38" t="s">
        <v>861</v>
      </c>
      <c r="C1101" s="38" t="s">
        <v>2748</v>
      </c>
      <c r="D1101" s="38" t="s">
        <v>2749</v>
      </c>
      <c r="E1101" t="s">
        <v>2722</v>
      </c>
    </row>
    <row r="1102" spans="1:5" customFormat="1" ht="14.5" x14ac:dyDescent="0.35">
      <c r="A1102" s="38" t="s">
        <v>2750</v>
      </c>
      <c r="B1102" s="38" t="s">
        <v>2751</v>
      </c>
      <c r="C1102" s="38" t="s">
        <v>2752</v>
      </c>
      <c r="D1102" s="38" t="s">
        <v>2753</v>
      </c>
      <c r="E1102" t="s">
        <v>2722</v>
      </c>
    </row>
    <row r="1103" spans="1:5" customFormat="1" ht="14.5" x14ac:dyDescent="0.35">
      <c r="A1103" s="38" t="s">
        <v>2754</v>
      </c>
      <c r="B1103" s="38" t="s">
        <v>862</v>
      </c>
      <c r="C1103" s="38" t="s">
        <v>2755</v>
      </c>
      <c r="D1103" s="38" t="s">
        <v>2722</v>
      </c>
      <c r="E1103" t="s">
        <v>2722</v>
      </c>
    </row>
    <row r="1104" spans="1:5" customFormat="1" ht="14.5" x14ac:dyDescent="0.35">
      <c r="A1104" s="38" t="s">
        <v>2756</v>
      </c>
      <c r="B1104" s="38" t="s">
        <v>863</v>
      </c>
      <c r="C1104" s="38" t="s">
        <v>2755</v>
      </c>
      <c r="D1104" s="38" t="s">
        <v>2722</v>
      </c>
      <c r="E1104" t="s">
        <v>2722</v>
      </c>
    </row>
    <row r="1105" spans="1:5" customFormat="1" ht="14.5" x14ac:dyDescent="0.35">
      <c r="A1105" s="38" t="s">
        <v>2757</v>
      </c>
      <c r="B1105" s="38" t="s">
        <v>864</v>
      </c>
      <c r="C1105" s="38" t="s">
        <v>2755</v>
      </c>
      <c r="D1105" s="38" t="s">
        <v>2722</v>
      </c>
      <c r="E1105" t="s">
        <v>2722</v>
      </c>
    </row>
    <row r="1106" spans="1:5" customFormat="1" ht="14.5" x14ac:dyDescent="0.35">
      <c r="A1106" s="38" t="s">
        <v>2758</v>
      </c>
      <c r="B1106" s="38" t="s">
        <v>865</v>
      </c>
      <c r="C1106" s="38" t="s">
        <v>2755</v>
      </c>
      <c r="D1106" s="38" t="s">
        <v>2722</v>
      </c>
      <c r="E1106" t="s">
        <v>2722</v>
      </c>
    </row>
    <row r="1107" spans="1:5" customFormat="1" ht="14.5" x14ac:dyDescent="0.35">
      <c r="A1107" s="38" t="s">
        <v>2759</v>
      </c>
      <c r="B1107" s="38" t="s">
        <v>866</v>
      </c>
      <c r="C1107" s="38" t="s">
        <v>2755</v>
      </c>
      <c r="D1107" s="38" t="s">
        <v>2722</v>
      </c>
      <c r="E1107" t="s">
        <v>2722</v>
      </c>
    </row>
    <row r="1108" spans="1:5" customFormat="1" ht="14.5" x14ac:dyDescent="0.35">
      <c r="A1108" s="38" t="s">
        <v>2760</v>
      </c>
      <c r="B1108" s="38" t="s">
        <v>867</v>
      </c>
      <c r="C1108" s="38" t="s">
        <v>2755</v>
      </c>
      <c r="D1108" s="38" t="s">
        <v>2722</v>
      </c>
      <c r="E1108" t="s">
        <v>2722</v>
      </c>
    </row>
    <row r="1109" spans="1:5" customFormat="1" ht="14.5" x14ac:dyDescent="0.35">
      <c r="A1109" s="38" t="s">
        <v>2761</v>
      </c>
      <c r="B1109" s="38" t="s">
        <v>868</v>
      </c>
      <c r="C1109" s="38" t="s">
        <v>2755</v>
      </c>
      <c r="D1109" s="38" t="s">
        <v>2722</v>
      </c>
      <c r="E1109" t="s">
        <v>2722</v>
      </c>
    </row>
    <row r="1110" spans="1:5" customFormat="1" ht="14.5" x14ac:dyDescent="0.35">
      <c r="A1110" s="38" t="s">
        <v>2762</v>
      </c>
      <c r="B1110" s="38" t="s">
        <v>2763</v>
      </c>
      <c r="C1110" s="38" t="s">
        <v>2755</v>
      </c>
      <c r="D1110" s="38" t="s">
        <v>2722</v>
      </c>
      <c r="E1110" t="s">
        <v>2722</v>
      </c>
    </row>
    <row r="1111" spans="1:5" customFormat="1" ht="14.5" x14ac:dyDescent="0.35">
      <c r="A1111" s="38" t="s">
        <v>2764</v>
      </c>
      <c r="B1111" s="38" t="s">
        <v>869</v>
      </c>
      <c r="C1111" s="38" t="s">
        <v>2755</v>
      </c>
      <c r="D1111" s="38" t="s">
        <v>2722</v>
      </c>
      <c r="E1111" t="s">
        <v>2722</v>
      </c>
    </row>
    <row r="1112" spans="1:5" customFormat="1" ht="14.5" x14ac:dyDescent="0.35">
      <c r="A1112" s="38" t="s">
        <v>2765</v>
      </c>
      <c r="B1112" s="38" t="s">
        <v>870</v>
      </c>
      <c r="C1112" s="38" t="s">
        <v>2755</v>
      </c>
      <c r="D1112" s="38" t="s">
        <v>2722</v>
      </c>
      <c r="E1112" t="s">
        <v>2722</v>
      </c>
    </row>
    <row r="1113" spans="1:5" customFormat="1" ht="14.5" x14ac:dyDescent="0.35">
      <c r="A1113" s="38" t="s">
        <v>2766</v>
      </c>
      <c r="B1113" s="38" t="s">
        <v>871</v>
      </c>
      <c r="C1113" s="38" t="s">
        <v>2755</v>
      </c>
      <c r="D1113" s="38" t="s">
        <v>2722</v>
      </c>
      <c r="E1113" t="s">
        <v>2722</v>
      </c>
    </row>
    <row r="1114" spans="1:5" customFormat="1" ht="14.5" x14ac:dyDescent="0.35">
      <c r="A1114" s="38" t="s">
        <v>2767</v>
      </c>
      <c r="B1114" s="38" t="s">
        <v>872</v>
      </c>
      <c r="C1114" s="38" t="s">
        <v>2755</v>
      </c>
      <c r="D1114" s="38" t="s">
        <v>2722</v>
      </c>
      <c r="E1114" t="s">
        <v>2722</v>
      </c>
    </row>
    <row r="1115" spans="1:5" customFormat="1" ht="14.5" x14ac:dyDescent="0.35">
      <c r="A1115" s="38" t="s">
        <v>2768</v>
      </c>
      <c r="B1115" s="38" t="s">
        <v>2769</v>
      </c>
      <c r="C1115" s="38" t="s">
        <v>2755</v>
      </c>
      <c r="D1115" s="38" t="s">
        <v>2722</v>
      </c>
      <c r="E1115" t="s">
        <v>2722</v>
      </c>
    </row>
    <row r="1116" spans="1:5" customFormat="1" ht="14.5" x14ac:dyDescent="0.35">
      <c r="A1116" s="38" t="s">
        <v>2770</v>
      </c>
      <c r="B1116" s="38" t="s">
        <v>873</v>
      </c>
      <c r="C1116" s="38" t="s">
        <v>2755</v>
      </c>
      <c r="D1116" s="38" t="s">
        <v>2722</v>
      </c>
      <c r="E1116" t="s">
        <v>2722</v>
      </c>
    </row>
    <row r="1117" spans="1:5" customFormat="1" ht="14.5" x14ac:dyDescent="0.35">
      <c r="A1117" s="38" t="s">
        <v>2771</v>
      </c>
      <c r="B1117" s="38" t="s">
        <v>1246</v>
      </c>
      <c r="C1117" s="38" t="s">
        <v>2772</v>
      </c>
      <c r="D1117" s="38" t="s">
        <v>2773</v>
      </c>
      <c r="E1117" t="s">
        <v>2773</v>
      </c>
    </row>
    <row r="1118" spans="1:5" customFormat="1" ht="14.5" x14ac:dyDescent="0.35">
      <c r="A1118" s="38" t="s">
        <v>2774</v>
      </c>
      <c r="B1118" s="38" t="s">
        <v>874</v>
      </c>
      <c r="C1118" s="38" t="s">
        <v>2772</v>
      </c>
      <c r="D1118" s="38" t="s">
        <v>2773</v>
      </c>
      <c r="E1118" t="s">
        <v>2773</v>
      </c>
    </row>
    <row r="1119" spans="1:5" customFormat="1" ht="14.5" x14ac:dyDescent="0.35">
      <c r="A1119" s="38" t="s">
        <v>2775</v>
      </c>
      <c r="B1119" s="38" t="s">
        <v>1261</v>
      </c>
      <c r="C1119" s="38" t="s">
        <v>2772</v>
      </c>
      <c r="D1119" s="38" t="s">
        <v>2773</v>
      </c>
      <c r="E1119" t="s">
        <v>2773</v>
      </c>
    </row>
    <row r="1120" spans="1:5" customFormat="1" ht="14.5" x14ac:dyDescent="0.35">
      <c r="A1120" s="38" t="s">
        <v>2776</v>
      </c>
      <c r="B1120" s="38" t="s">
        <v>31</v>
      </c>
      <c r="C1120" s="38" t="s">
        <v>2772</v>
      </c>
      <c r="D1120" s="38" t="s">
        <v>2773</v>
      </c>
      <c r="E1120" t="s">
        <v>2773</v>
      </c>
    </row>
    <row r="1121" spans="1:5" customFormat="1" ht="14.5" x14ac:dyDescent="0.35">
      <c r="A1121" s="38" t="s">
        <v>2777</v>
      </c>
      <c r="B1121" s="38" t="s">
        <v>875</v>
      </c>
      <c r="C1121" s="38" t="s">
        <v>2772</v>
      </c>
      <c r="D1121" s="38" t="s">
        <v>2773</v>
      </c>
      <c r="E1121" t="s">
        <v>2773</v>
      </c>
    </row>
    <row r="1122" spans="1:5" customFormat="1" ht="14.5" x14ac:dyDescent="0.35">
      <c r="A1122" s="38" t="s">
        <v>2778</v>
      </c>
      <c r="B1122" s="38" t="s">
        <v>876</v>
      </c>
      <c r="C1122" s="38" t="s">
        <v>2772</v>
      </c>
      <c r="D1122" s="38" t="s">
        <v>2773</v>
      </c>
      <c r="E1122" t="s">
        <v>2773</v>
      </c>
    </row>
    <row r="1123" spans="1:5" customFormat="1" ht="14.5" x14ac:dyDescent="0.35">
      <c r="A1123" s="38" t="s">
        <v>2779</v>
      </c>
      <c r="B1123" s="38" t="s">
        <v>32</v>
      </c>
      <c r="C1123" s="38" t="s">
        <v>2772</v>
      </c>
      <c r="D1123" s="38" t="s">
        <v>2773</v>
      </c>
      <c r="E1123" t="s">
        <v>2773</v>
      </c>
    </row>
    <row r="1124" spans="1:5" customFormat="1" ht="14.5" x14ac:dyDescent="0.35">
      <c r="A1124" s="38" t="s">
        <v>2780</v>
      </c>
      <c r="B1124" s="38" t="s">
        <v>877</v>
      </c>
      <c r="C1124" s="38" t="s">
        <v>2772</v>
      </c>
      <c r="D1124" s="38" t="s">
        <v>2773</v>
      </c>
      <c r="E1124" t="s">
        <v>2773</v>
      </c>
    </row>
    <row r="1125" spans="1:5" customFormat="1" ht="14.5" x14ac:dyDescent="0.35">
      <c r="A1125" s="38" t="s">
        <v>2781</v>
      </c>
      <c r="B1125" s="38" t="s">
        <v>33</v>
      </c>
      <c r="C1125" s="38" t="s">
        <v>2772</v>
      </c>
      <c r="D1125" s="38" t="s">
        <v>2773</v>
      </c>
      <c r="E1125" t="s">
        <v>2773</v>
      </c>
    </row>
    <row r="1126" spans="1:5" customFormat="1" ht="14.5" x14ac:dyDescent="0.35">
      <c r="A1126" s="38" t="s">
        <v>2782</v>
      </c>
      <c r="B1126" s="38" t="s">
        <v>34</v>
      </c>
      <c r="C1126" s="38" t="s">
        <v>2772</v>
      </c>
      <c r="D1126" s="38" t="s">
        <v>2773</v>
      </c>
      <c r="E1126" t="s">
        <v>2773</v>
      </c>
    </row>
    <row r="1127" spans="1:5" customFormat="1" ht="14.5" x14ac:dyDescent="0.35">
      <c r="A1127" s="38" t="s">
        <v>2783</v>
      </c>
      <c r="B1127" s="38" t="s">
        <v>878</v>
      </c>
      <c r="C1127" s="38" t="s">
        <v>2772</v>
      </c>
      <c r="D1127" s="38" t="s">
        <v>2773</v>
      </c>
      <c r="E1127" t="s">
        <v>2773</v>
      </c>
    </row>
    <row r="1128" spans="1:5" customFormat="1" ht="14.5" x14ac:dyDescent="0.35">
      <c r="A1128" s="38" t="s">
        <v>2784</v>
      </c>
      <c r="B1128" s="38" t="s">
        <v>879</v>
      </c>
      <c r="C1128" s="38" t="s">
        <v>2772</v>
      </c>
      <c r="D1128" s="38" t="s">
        <v>2773</v>
      </c>
      <c r="E1128" t="s">
        <v>2773</v>
      </c>
    </row>
    <row r="1129" spans="1:5" customFormat="1" ht="14.5" x14ac:dyDescent="0.35">
      <c r="A1129" s="38" t="s">
        <v>2785</v>
      </c>
      <c r="B1129" s="38" t="s">
        <v>35</v>
      </c>
      <c r="C1129" s="38" t="s">
        <v>2772</v>
      </c>
      <c r="D1129" s="38" t="s">
        <v>2773</v>
      </c>
      <c r="E1129" t="s">
        <v>2773</v>
      </c>
    </row>
    <row r="1130" spans="1:5" customFormat="1" ht="14.5" x14ac:dyDescent="0.35">
      <c r="A1130" s="38" t="s">
        <v>2786</v>
      </c>
      <c r="B1130" s="38" t="s">
        <v>37</v>
      </c>
      <c r="C1130" s="38" t="s">
        <v>2787</v>
      </c>
      <c r="D1130" s="38" t="s">
        <v>2788</v>
      </c>
      <c r="E1130" t="s">
        <v>2789</v>
      </c>
    </row>
    <row r="1131" spans="1:5" customFormat="1" ht="14.5" x14ac:dyDescent="0.35">
      <c r="A1131" s="38" t="s">
        <v>2790</v>
      </c>
      <c r="B1131" s="38" t="s">
        <v>1262</v>
      </c>
      <c r="C1131" s="38" t="s">
        <v>2787</v>
      </c>
      <c r="D1131" s="38" t="s">
        <v>2788</v>
      </c>
      <c r="E1131" t="s">
        <v>2789</v>
      </c>
    </row>
    <row r="1132" spans="1:5" customFormat="1" ht="14.5" x14ac:dyDescent="0.35">
      <c r="A1132" s="38" t="s">
        <v>2791</v>
      </c>
      <c r="B1132" s="38" t="s">
        <v>881</v>
      </c>
      <c r="C1132" s="38" t="s">
        <v>2787</v>
      </c>
      <c r="D1132" s="38" t="s">
        <v>2788</v>
      </c>
      <c r="E1132" t="s">
        <v>2789</v>
      </c>
    </row>
    <row r="1133" spans="1:5" customFormat="1" ht="14.5" x14ac:dyDescent="0.35">
      <c r="A1133" s="38" t="s">
        <v>2792</v>
      </c>
      <c r="B1133" s="38" t="s">
        <v>882</v>
      </c>
      <c r="C1133" s="38" t="s">
        <v>2787</v>
      </c>
      <c r="D1133" s="38" t="s">
        <v>2788</v>
      </c>
      <c r="E1133" t="s">
        <v>2789</v>
      </c>
    </row>
    <row r="1134" spans="1:5" customFormat="1" ht="14.5" x14ac:dyDescent="0.35">
      <c r="A1134" s="38" t="s">
        <v>2793</v>
      </c>
      <c r="B1134" s="38" t="s">
        <v>883</v>
      </c>
      <c r="C1134" s="38" t="s">
        <v>2787</v>
      </c>
      <c r="D1134" s="38" t="s">
        <v>2788</v>
      </c>
      <c r="E1134" t="s">
        <v>2789</v>
      </c>
    </row>
    <row r="1135" spans="1:5" customFormat="1" ht="14.5" x14ac:dyDescent="0.35">
      <c r="A1135" s="38" t="s">
        <v>2794</v>
      </c>
      <c r="B1135" s="38" t="s">
        <v>1263</v>
      </c>
      <c r="C1135" s="38" t="s">
        <v>2787</v>
      </c>
      <c r="D1135" s="38" t="s">
        <v>2788</v>
      </c>
      <c r="E1135" t="s">
        <v>2789</v>
      </c>
    </row>
    <row r="1136" spans="1:5" customFormat="1" ht="14.5" x14ac:dyDescent="0.35">
      <c r="A1136" s="38" t="s">
        <v>2795</v>
      </c>
      <c r="B1136" s="38" t="s">
        <v>1264</v>
      </c>
      <c r="C1136" s="38" t="s">
        <v>2787</v>
      </c>
      <c r="D1136" s="38" t="s">
        <v>2788</v>
      </c>
      <c r="E1136" t="s">
        <v>2789</v>
      </c>
    </row>
    <row r="1137" spans="1:5" customFormat="1" ht="14.5" x14ac:dyDescent="0.35">
      <c r="A1137" s="38" t="s">
        <v>2796</v>
      </c>
      <c r="B1137" s="38" t="s">
        <v>1265</v>
      </c>
      <c r="C1137" s="38" t="s">
        <v>2787</v>
      </c>
      <c r="D1137" s="38" t="s">
        <v>2788</v>
      </c>
      <c r="E1137" t="s">
        <v>2789</v>
      </c>
    </row>
    <row r="1138" spans="1:5" customFormat="1" ht="14.5" x14ac:dyDescent="0.35">
      <c r="A1138" s="38" t="s">
        <v>2797</v>
      </c>
      <c r="B1138" s="38" t="s">
        <v>884</v>
      </c>
      <c r="C1138" s="38" t="s">
        <v>2787</v>
      </c>
      <c r="D1138" s="38" t="s">
        <v>2788</v>
      </c>
      <c r="E1138" t="s">
        <v>2789</v>
      </c>
    </row>
    <row r="1139" spans="1:5" customFormat="1" ht="14.5" x14ac:dyDescent="0.35">
      <c r="A1139" s="38" t="s">
        <v>2810</v>
      </c>
      <c r="B1139" s="38" t="s">
        <v>880</v>
      </c>
      <c r="C1139" s="38" t="s">
        <v>2814</v>
      </c>
      <c r="D1139" s="38" t="s">
        <v>2798</v>
      </c>
      <c r="E1139" t="s">
        <v>2789</v>
      </c>
    </row>
    <row r="1140" spans="1:5" customFormat="1" ht="14.5" x14ac:dyDescent="0.35">
      <c r="A1140" s="38" t="s">
        <v>2799</v>
      </c>
      <c r="B1140" s="38" t="s">
        <v>36</v>
      </c>
      <c r="C1140" s="38" t="s">
        <v>2800</v>
      </c>
      <c r="D1140" s="38" t="s">
        <v>2801</v>
      </c>
      <c r="E1140" t="s">
        <v>2801</v>
      </c>
    </row>
    <row r="1141" spans="1:5" customFormat="1" ht="14.5" x14ac:dyDescent="0.35">
      <c r="A1141" s="38" t="s">
        <v>2802</v>
      </c>
      <c r="B1141" s="38" t="s">
        <v>1266</v>
      </c>
      <c r="C1141" s="38" t="s">
        <v>2800</v>
      </c>
      <c r="D1141" s="38" t="s">
        <v>2801</v>
      </c>
      <c r="E1141" t="s">
        <v>2801</v>
      </c>
    </row>
  </sheetData>
  <autoFilter ref="A2:E1141" xr:uid="{D99F7DBF-E603-4F27-A916-9CAD69F93B95}"/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9E19A8D27BA4458826C471E8ECFF06" ma:contentTypeVersion="16" ma:contentTypeDescription="" ma:contentTypeScope="" ma:versionID="ce9c374a205715957cdf72bdf9a153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2024-04-29T07:00:00+00:00</OpenedDate>
    <SignificantOrder xmlns="dc463f71-b30c-4ab2-9473-d307f9d35888">false</SignificantOrder>
    <Date1 xmlns="dc463f71-b30c-4ab2-9473-d307f9d35888">2024-04-29T07:00:00+00:00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240283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C279D85-B15E-49B4-BF57-80035E099CE1}"/>
</file>

<file path=customXml/itemProps2.xml><?xml version="1.0" encoding="utf-8"?>
<ds:datastoreItem xmlns:ds="http://schemas.openxmlformats.org/officeDocument/2006/customXml" ds:itemID="{E06C15CF-A07A-4B9F-BB7B-E33E79291AB2}"/>
</file>

<file path=customXml/itemProps3.xml><?xml version="1.0" encoding="utf-8"?>
<ds:datastoreItem xmlns:ds="http://schemas.openxmlformats.org/officeDocument/2006/customXml" ds:itemID="{11E1F6D3-2F6C-4BB0-8E3A-8C1E2AC799C6}"/>
</file>

<file path=customXml/itemProps4.xml><?xml version="1.0" encoding="utf-8"?>
<ds:datastoreItem xmlns:ds="http://schemas.openxmlformats.org/officeDocument/2006/customXml" ds:itemID="{D11666D0-3CD3-449B-AE4B-960579CD8C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2023 OR</vt:lpstr>
      <vt:lpstr>2023 WA</vt:lpstr>
      <vt:lpstr>Short Term Debt (WA only)</vt:lpstr>
      <vt:lpstr>SAP Trial Balance</vt:lpstr>
      <vt:lpstr>DEC Prior Year</vt:lpstr>
      <vt:lpstr>Bal Sheet Mapping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Stevens, Maddie</dc:creator>
  <cp:lastModifiedBy>Escoto, Jordan</cp:lastModifiedBy>
  <dcterms:created xsi:type="dcterms:W3CDTF">2023-04-25T15:51:07Z</dcterms:created>
  <dcterms:modified xsi:type="dcterms:W3CDTF">2024-02-29T19:40:21Z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0x0101006E56B4D1795A2E4DB2F0B01679ED314A004D9E19A8D27BA4458826C471E8ECFF06</vt:lpwstr>
  </property>
  <property fmtid="{D5CDD505-2E9C-101B-9397-08002B2CF9AE}" pid="3" name="_docset_NoMedatataSyncRequired">
    <vt:lpwstr>False</vt:lpwstr>
  </property>
</Properties>
</file>